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bookViews>
    <workbookView xWindow="0" yWindow="0" windowWidth="28800" windowHeight="11310"/>
  </bookViews>
  <sheets>
    <sheet name="SAŽETAK" sheetId="10" r:id="rId1"/>
    <sheet name=" Račun prihoda i rashoda EK" sheetId="3" r:id="rId2"/>
    <sheet name="Račun prihoda i rashod IF" sheetId="8" r:id="rId3"/>
    <sheet name="Rashodi prema funkcijskoj kl" sheetId="5" r:id="rId4"/>
    <sheet name="Račun financiranja EK" sheetId="6" r:id="rId5"/>
    <sheet name="Račun financiranja IF" sheetId="9" r:id="rId6"/>
    <sheet name="POSEBNI DIO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8" i="7" l="1"/>
  <c r="O18" i="7"/>
  <c r="N18" i="7"/>
  <c r="M18" i="7"/>
  <c r="L18" i="7"/>
  <c r="H32" i="7"/>
  <c r="I32" i="7"/>
  <c r="I27" i="7" s="1"/>
  <c r="H30" i="7"/>
  <c r="I30" i="7"/>
  <c r="H28" i="7"/>
  <c r="H27" i="7" s="1"/>
  <c r="I28" i="7"/>
  <c r="H25" i="7"/>
  <c r="H24" i="7" s="1"/>
  <c r="I25" i="7"/>
  <c r="I24" i="7" s="1"/>
  <c r="H21" i="7"/>
  <c r="I21" i="7"/>
  <c r="H17" i="7"/>
  <c r="I17" i="7"/>
  <c r="H16" i="7"/>
  <c r="I16" i="7"/>
  <c r="H10" i="7"/>
  <c r="I10" i="7"/>
  <c r="O11" i="7"/>
  <c r="L11" i="7"/>
  <c r="P11" i="7" s="1"/>
  <c r="N11" i="7"/>
  <c r="M11" i="7"/>
  <c r="P9" i="7"/>
  <c r="O9" i="7"/>
  <c r="N9" i="7"/>
  <c r="M9" i="7"/>
  <c r="L9" i="7"/>
  <c r="E25" i="7" l="1"/>
  <c r="F14" i="7"/>
  <c r="E10" i="7"/>
  <c r="E14" i="7"/>
  <c r="E17" i="7"/>
  <c r="E16" i="7" s="1"/>
  <c r="E21" i="7"/>
  <c r="F10" i="7"/>
  <c r="F9" i="7" s="1"/>
  <c r="F17" i="7"/>
  <c r="F21" i="7"/>
  <c r="F25" i="7"/>
  <c r="F24" i="7" s="1"/>
  <c r="G10" i="7"/>
  <c r="G14" i="7"/>
  <c r="G17" i="7"/>
  <c r="G21" i="7"/>
  <c r="G25" i="7"/>
  <c r="E9" i="7"/>
  <c r="E20" i="7"/>
  <c r="E24" i="7"/>
  <c r="E28" i="7"/>
  <c r="E30" i="7"/>
  <c r="E27" i="7" s="1"/>
  <c r="E32" i="7"/>
  <c r="F16" i="7"/>
  <c r="F20" i="7"/>
  <c r="F28" i="7"/>
  <c r="F30" i="7"/>
  <c r="F27" i="7" s="1"/>
  <c r="F32" i="7"/>
  <c r="E8" i="7" l="1"/>
  <c r="E7" i="7" s="1"/>
  <c r="F8" i="7"/>
  <c r="F7" i="7" s="1"/>
  <c r="D18" i="8" l="1"/>
  <c r="E18" i="8"/>
  <c r="F18" i="8"/>
  <c r="D16" i="8"/>
  <c r="E16" i="8"/>
  <c r="F16" i="8"/>
  <c r="D14" i="8"/>
  <c r="E14" i="8"/>
  <c r="F14" i="8"/>
  <c r="D12" i="8"/>
  <c r="E12" i="8"/>
  <c r="F12" i="8"/>
  <c r="B12" i="9"/>
  <c r="F11" i="8" l="1"/>
  <c r="E11" i="8"/>
  <c r="D11" i="8"/>
  <c r="G32" i="7"/>
  <c r="B10" i="9" l="1"/>
  <c r="B9" i="9" s="1"/>
  <c r="B13" i="9"/>
  <c r="D10" i="6"/>
  <c r="D9" i="6" s="1"/>
  <c r="D13" i="6"/>
  <c r="D12" i="6" s="1"/>
  <c r="E24" i="3" l="1"/>
  <c r="F24" i="3"/>
  <c r="G24" i="3"/>
  <c r="H24" i="3"/>
  <c r="D24" i="3"/>
  <c r="D10" i="9" l="1"/>
  <c r="D9" i="9" s="1"/>
  <c r="E10" i="9"/>
  <c r="E9" i="9" s="1"/>
  <c r="F10" i="9"/>
  <c r="F9" i="9" s="1"/>
  <c r="C10" i="9"/>
  <c r="C9" i="9" s="1"/>
  <c r="D13" i="9"/>
  <c r="D12" i="9" s="1"/>
  <c r="E13" i="9"/>
  <c r="E12" i="9" s="1"/>
  <c r="F13" i="9"/>
  <c r="F12" i="9" s="1"/>
  <c r="C13" i="9"/>
  <c r="C12" i="9" s="1"/>
  <c r="F10" i="6"/>
  <c r="F9" i="6" s="1"/>
  <c r="G10" i="6"/>
  <c r="G9" i="6" s="1"/>
  <c r="H10" i="6"/>
  <c r="H9" i="6" s="1"/>
  <c r="F13" i="6"/>
  <c r="F12" i="6" s="1"/>
  <c r="G13" i="6"/>
  <c r="G12" i="6" s="1"/>
  <c r="H13" i="6"/>
  <c r="H12" i="6" s="1"/>
  <c r="E10" i="6"/>
  <c r="E9" i="6" s="1"/>
  <c r="E13" i="6"/>
  <c r="E12" i="6" s="1"/>
  <c r="C12" i="5"/>
  <c r="C11" i="5" s="1"/>
  <c r="D12" i="5"/>
  <c r="D11" i="5" s="1"/>
  <c r="E12" i="5"/>
  <c r="E11" i="5" s="1"/>
  <c r="F12" i="5"/>
  <c r="F11" i="5" s="1"/>
  <c r="B12" i="5"/>
  <c r="B11" i="5" s="1"/>
  <c r="G22" i="10" l="1"/>
  <c r="G28" i="7" l="1"/>
  <c r="G30" i="7"/>
  <c r="G27" i="7" l="1"/>
  <c r="C32" i="8"/>
  <c r="D32" i="8"/>
  <c r="E32" i="8"/>
  <c r="F32" i="8"/>
  <c r="C30" i="8"/>
  <c r="D30" i="8"/>
  <c r="E30" i="8"/>
  <c r="F30" i="8"/>
  <c r="C28" i="8"/>
  <c r="D28" i="8"/>
  <c r="E28" i="8"/>
  <c r="F28" i="8"/>
  <c r="C26" i="8"/>
  <c r="D26" i="8"/>
  <c r="E26" i="8"/>
  <c r="F26" i="8"/>
  <c r="B32" i="8"/>
  <c r="B30" i="8"/>
  <c r="B28" i="8"/>
  <c r="B26" i="8"/>
  <c r="B14" i="8"/>
  <c r="B16" i="8"/>
  <c r="B18" i="8"/>
  <c r="B12" i="8"/>
  <c r="E12" i="3"/>
  <c r="E11" i="3" s="1"/>
  <c r="C18" i="8"/>
  <c r="C16" i="8"/>
  <c r="C14" i="8"/>
  <c r="C12" i="8"/>
  <c r="H12" i="3"/>
  <c r="H11" i="3" s="1"/>
  <c r="E28" i="3"/>
  <c r="E23" i="3" s="1"/>
  <c r="F28" i="3"/>
  <c r="F23" i="3" s="1"/>
  <c r="G28" i="3"/>
  <c r="G23" i="3" s="1"/>
  <c r="H28" i="3"/>
  <c r="H23" i="3" s="1"/>
  <c r="D28" i="3"/>
  <c r="C25" i="8" l="1"/>
  <c r="C11" i="8"/>
  <c r="F25" i="8"/>
  <c r="E25" i="8"/>
  <c r="D25" i="8"/>
  <c r="B25" i="8"/>
  <c r="B11" i="8"/>
  <c r="D23" i="3"/>
  <c r="D12" i="3"/>
  <c r="D11" i="3" s="1"/>
  <c r="F12" i="3"/>
  <c r="F11" i="3" s="1"/>
  <c r="G16" i="7" l="1"/>
  <c r="G24" i="7"/>
  <c r="I20" i="7"/>
  <c r="H20" i="7"/>
  <c r="G20" i="7"/>
  <c r="I9" i="7"/>
  <c r="I8" i="7" l="1"/>
  <c r="I7" i="7" s="1"/>
  <c r="G9" i="7"/>
  <c r="G8" i="7" s="1"/>
  <c r="H9" i="7"/>
  <c r="H8" i="7" s="1"/>
  <c r="H7" i="7" s="1"/>
  <c r="G7" i="7" l="1"/>
  <c r="F38" i="10" l="1"/>
  <c r="G35" i="10" s="1"/>
  <c r="G38" i="10" s="1"/>
  <c r="H35" i="10" s="1"/>
  <c r="H38" i="10" s="1"/>
  <c r="I35" i="10" s="1"/>
  <c r="I38" i="10" s="1"/>
  <c r="J35" i="10" s="1"/>
  <c r="J38" i="10" s="1"/>
  <c r="J22" i="10"/>
  <c r="I22" i="10"/>
  <c r="H22" i="10"/>
  <c r="F22" i="10"/>
  <c r="J12" i="10"/>
  <c r="I12" i="10"/>
  <c r="H12" i="10"/>
  <c r="G12" i="10"/>
  <c r="F12" i="10"/>
  <c r="J9" i="10"/>
  <c r="I9" i="10"/>
  <c r="H9" i="10"/>
  <c r="G9" i="10"/>
  <c r="F9" i="10"/>
  <c r="H15" i="10" l="1"/>
  <c r="H23" i="10" s="1"/>
  <c r="H30" i="10" s="1"/>
  <c r="J15" i="10"/>
  <c r="J23" i="10" s="1"/>
  <c r="J29" i="10" s="1"/>
  <c r="J30" i="10" s="1"/>
  <c r="I15" i="10"/>
  <c r="I23" i="10" s="1"/>
  <c r="I29" i="10" s="1"/>
  <c r="I30" i="10" s="1"/>
  <c r="G15" i="10"/>
  <c r="G23" i="10" s="1"/>
  <c r="G29" i="10" s="1"/>
  <c r="G30" i="10" s="1"/>
  <c r="F15" i="10"/>
  <c r="F23" i="10" s="1"/>
  <c r="F29" i="10" s="1"/>
  <c r="F30" i="10" s="1"/>
  <c r="G12" i="3" l="1"/>
  <c r="G11" i="3" s="1"/>
</calcChain>
</file>

<file path=xl/sharedStrings.xml><?xml version="1.0" encoding="utf-8"?>
<sst xmlns="http://schemas.openxmlformats.org/spreadsheetml/2006/main" count="220" uniqueCount="91">
  <si>
    <t>PRIHODI UKUPNO</t>
  </si>
  <si>
    <t>RASHODI UKUPNO</t>
  </si>
  <si>
    <t>NETO FINANCIRANJE</t>
  </si>
  <si>
    <t>Naziv prihoda</t>
  </si>
  <si>
    <t xml:space="preserve">A. RAČUN PRIHODA I RASHODA </t>
  </si>
  <si>
    <t>Razred</t>
  </si>
  <si>
    <t>Skupina</t>
  </si>
  <si>
    <t>Prihodi poslovanja</t>
  </si>
  <si>
    <t>Naziv rashoda</t>
  </si>
  <si>
    <t>Rashodi poslovanja</t>
  </si>
  <si>
    <t>Rashodi za zaposlene</t>
  </si>
  <si>
    <t>Rashodi za nabavu nefinancijske imovine</t>
  </si>
  <si>
    <t>RASHODI PREMA FUNKCIJSKOJ KLASIFIKACIJI</t>
  </si>
  <si>
    <t>UKUPNI RASHODI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</si>
  <si>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</si>
  <si>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</si>
  <si>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</si>
  <si>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</si>
  <si>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</si>
  <si>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</si>
  <si>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</si>
  <si>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</si>
  <si>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</si>
  <si>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A) SAŽETAK RAČUNA PRIHODA I RASHODA</t>
  </si>
  <si>
    <t>B) SAŽETAK RAČUNA FINANCIRANJA</t>
  </si>
  <si>
    <t>Pomoći iz inozemstva i od subjekata unutar općeg proračuna</t>
  </si>
  <si>
    <t>Prihodi iz nadležnog proračuna i od HZZO-a temeljem ugovornih obveza</t>
  </si>
  <si>
    <t>Naziv</t>
  </si>
  <si>
    <t>Projekcija 
za 2026.</t>
  </si>
  <si>
    <t>EUR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</si>
  <si>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</si>
  <si>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</si>
  <si>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</si>
  <si>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</si>
  <si>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</si>
  <si>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</si>
  <si>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</si>
  <si>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</si>
  <si>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</si>
  <si>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</si>
  <si>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</si>
  <si>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5 Pomoći</t>
  </si>
  <si>
    <t xml:space="preserve">  52 Ostale pomoći</t>
  </si>
  <si>
    <t>4 Prihodi za posebne namjene</t>
  </si>
  <si>
    <t xml:space="preserve">  43 Ostali prihodi za posebne namjene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</si>
  <si>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</si>
  <si>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</si>
  <si>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</si>
  <si>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</si>
  <si>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</si>
  <si>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</si>
  <si>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</si>
  <si>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8 Namjenski primici od zaduživanja</t>
  </si>
  <si>
    <t xml:space="preserve">  81 Namjenski primici od zaduživanja</t>
  </si>
  <si>
    <t>IZDACI UKUPNO</t>
  </si>
  <si>
    <t>D) VIŠEGODIŠNJI PLAN URAVNOTEŽENJA</t>
  </si>
  <si>
    <t>RAZLIKA - VIŠAK / MANJAK</t>
  </si>
  <si>
    <t>VIŠAK / MANJAK + NETO FINANCIRANJE</t>
  </si>
  <si>
    <t xml:space="preserve">C) PRENESENI VIŠAK ILI PRENESENI MANJAK </t>
  </si>
  <si>
    <t>PRIJENOS VIŠKA / MANJKA IZ PRETHODNE(IH) GODINE</t>
  </si>
  <si>
    <t>PRIJENOS VIŠKA / MANJKA U SLJEDEĆE RAZDOBLJE</t>
  </si>
  <si>
    <t>VIŠAK / MANJAK + NETO FINANCIRANJE + PRIJENOS VIŠKA / MANJKA IZ PRETHODNE(IH) GODINE - PRIJENOS VIŠKA / MANJKA U SLJEDEĆE RAZDOBLJE</t>
  </si>
  <si>
    <t>VIŠAK / MANJAK IZ PRETHODNE(IH) GODINE KOJI ĆE SE RASPOREDITI / POKRITI</t>
  </si>
  <si>
    <t>VIŠAK / MANJAK TEKUĆE GODINE</t>
  </si>
  <si>
    <t>PROGRAM A022109</t>
  </si>
  <si>
    <t>Djelatnost ustanova predškolskog odgoja</t>
  </si>
  <si>
    <t>Aktivnost A022109A210901</t>
  </si>
  <si>
    <t>Redovna djelatnost proračunskog korisnika</t>
  </si>
  <si>
    <t>Opći prihodi i primici</t>
  </si>
  <si>
    <t>Financijski rashodi</t>
  </si>
  <si>
    <t>Vlastiti prihodi</t>
  </si>
  <si>
    <t>Ostali prihodi za posebne namjene</t>
  </si>
  <si>
    <t>Ostale pomoći</t>
  </si>
  <si>
    <t>Rashodi za nabavu proi.dug.imovine</t>
  </si>
  <si>
    <t>091 Predškolsko obrazovanje</t>
  </si>
  <si>
    <t>09 Obrazovanje</t>
  </si>
  <si>
    <t>Prihodi od imovine</t>
  </si>
  <si>
    <t>Prihodi od upravnih i administrativnih pristojbi,pristojbi po posebnim programima i naknadama</t>
  </si>
  <si>
    <t>Prihodi od prodaje proizvoda i robe te pruženih usluga, prihodi od donacija i povrati</t>
  </si>
  <si>
    <t>Rashodi za nabavu proizvedene dugotrajne imovine</t>
  </si>
  <si>
    <t>Opremanje ustanova predškolskog odgoja</t>
  </si>
  <si>
    <t>Aktivnost A022109K210901</t>
  </si>
  <si>
    <t>Ravnateljica:</t>
  </si>
  <si>
    <t>FINANCIJSKI PLAN PRORAČUNSKOG KORISNIKA JEDINICE LOKALNE I PODRUČNE (REGIONALNE) SAMOUPRAVE 
ZA 2025. I PROJEKCIJA ZA 2026. I 2027. GODINU</t>
  </si>
  <si>
    <t>Plan za 2025.</t>
  </si>
  <si>
    <t>Projekcija 
za 2027.</t>
  </si>
  <si>
    <t>Dječji vrtić Srčeko, Dr. Vinka Žganca 1, 40316 Vratišinec</t>
  </si>
  <si>
    <t>Plan 2024.</t>
  </si>
  <si>
    <t xml:space="preserve">Izvršenje </t>
  </si>
  <si>
    <t>Barbara Horvat</t>
  </si>
  <si>
    <t>Izvršenje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</si>
</sst>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i/>
      <sz val="10"/>
      <color indexed="8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indexed="8"/>
      <name val="Arial"/>
      <family val="2"/>
    </font>
    <font>
      <sz val="9"/>
      <color indexed="8"/>
      <name val="Arial"/>
      <family val="2"/>
      <charset val="238"/>
    </font>
    <font>
      <sz val="10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2" fillId="0" borderId="0" xfId="0" applyFont="1" applyAlignment="1">
      <alignment horizontal="left"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9" fillId="2" borderId="3" xfId="0" applyFont="1" applyFill="1" applyBorder="1" applyAlignment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9" fillId="2" borderId="3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left"/>
    </xf>
    <xf numFmtId="3" fontId="6" fillId="3" borderId="1" xfId="0" quotePrefix="1" applyNumberFormat="1" applyFont="1" applyFill="1" applyBorder="1" applyAlignment="1">
      <alignment horizontal="right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7" fillId="3" borderId="2" xfId="0" applyFont="1" applyFill="1" applyBorder="1" applyAlignment="1">
      <alignment vertical="center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>
      <alignment horizontal="right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wrapText="1"/>
    </xf>
    <xf numFmtId="0" fontId="18" fillId="0" borderId="0" xfId="0" quotePrefix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7" fillId="0" borderId="0" xfId="0" applyFont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Font="1" applyBorder="1" applyAlignment="1">
      <alignment horizontal="left"/>
    </xf>
    <xf numFmtId="3" fontId="6" fillId="3" borderId="3" xfId="0" quotePrefix="1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4" fontId="3" fillId="2" borderId="3" xfId="0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>
      <alignment vertical="center" wrapText="1"/>
    </xf>
    <xf numFmtId="0" fontId="21" fillId="0" borderId="3" xfId="0" applyFont="1" applyBorder="1"/>
    <xf numFmtId="4" fontId="0" fillId="0" borderId="3" xfId="0" applyNumberFormat="1" applyBorder="1"/>
    <xf numFmtId="0" fontId="20" fillId="5" borderId="4" xfId="0" applyFont="1" applyFill="1" applyBorder="1" applyAlignment="1">
      <alignment horizontal="left" vertical="center" wrapText="1"/>
    </xf>
    <xf numFmtId="0" fontId="20" fillId="6" borderId="4" xfId="0" applyFont="1" applyFill="1" applyBorder="1" applyAlignment="1">
      <alignment horizontal="left" vertical="center" wrapText="1"/>
    </xf>
    <xf numFmtId="0" fontId="20" fillId="7" borderId="4" xfId="0" applyFont="1" applyFill="1" applyBorder="1" applyAlignment="1">
      <alignment horizontal="left" vertical="center" wrapText="1"/>
    </xf>
    <xf numFmtId="0" fontId="20" fillId="8" borderId="4" xfId="0" applyFont="1" applyFill="1" applyBorder="1" applyAlignment="1">
      <alignment horizontal="left" vertical="center" wrapText="1"/>
    </xf>
    <xf numFmtId="4" fontId="6" fillId="0" borderId="4" xfId="0" applyNumberFormat="1" applyFont="1" applyBorder="1" applyAlignment="1">
      <alignment horizontal="right" vertical="center" wrapText="1"/>
    </xf>
    <xf numFmtId="0" fontId="9" fillId="7" borderId="3" xfId="0" applyFont="1" applyFill="1" applyBorder="1" applyAlignment="1">
      <alignment horizontal="left" vertical="center" wrapText="1"/>
    </xf>
    <xf numFmtId="4" fontId="3" fillId="7" borderId="4" xfId="0" applyNumberFormat="1" applyFont="1" applyFill="1" applyBorder="1" applyAlignment="1">
      <alignment horizontal="right"/>
    </xf>
    <xf numFmtId="0" fontId="9" fillId="7" borderId="3" xfId="0" applyFont="1" applyFill="1" applyBorder="1" applyAlignment="1">
      <alignment horizontal="left" vertical="center"/>
    </xf>
    <xf numFmtId="0" fontId="9" fillId="7" borderId="3" xfId="0" applyFont="1" applyFill="1" applyBorder="1" applyAlignment="1">
      <alignment vertical="center" wrapText="1"/>
    </xf>
    <xf numFmtId="4" fontId="6" fillId="0" borderId="3" xfId="0" applyNumberFormat="1" applyFont="1" applyBorder="1" applyAlignment="1">
      <alignment horizontal="right" vertical="center" wrapText="1"/>
    </xf>
    <xf numFmtId="4" fontId="6" fillId="2" borderId="3" xfId="0" applyNumberFormat="1" applyFont="1" applyFill="1" applyBorder="1" applyAlignment="1">
      <alignment horizontal="right"/>
    </xf>
    <xf numFmtId="4" fontId="6" fillId="2" borderId="4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 applyProtection="1">
      <alignment horizontal="right"/>
      <protection locked="0"/>
    </xf>
    <xf numFmtId="4" fontId="6" fillId="3" borderId="3" xfId="0" applyNumberFormat="1" applyFont="1" applyFill="1" applyBorder="1" applyAlignment="1" applyProtection="1">
      <alignment horizontal="right"/>
      <protection locked="0"/>
    </xf>
    <xf numFmtId="4" fontId="6" fillId="0" borderId="3" xfId="0" applyNumberFormat="1" applyFont="1" applyBorder="1" applyAlignment="1" applyProtection="1">
      <alignment horizontal="right" wrapText="1"/>
      <protection locked="0"/>
    </xf>
    <xf numFmtId="4" fontId="9" fillId="4" borderId="1" xfId="0" quotePrefix="1" applyNumberFormat="1" applyFont="1" applyFill="1" applyBorder="1" applyAlignment="1" applyProtection="1">
      <alignment horizontal="right"/>
      <protection locked="0"/>
    </xf>
    <xf numFmtId="4" fontId="9" fillId="4" borderId="3" xfId="0" applyNumberFormat="1" applyFont="1" applyFill="1" applyBorder="1" applyAlignment="1" applyProtection="1">
      <alignment horizontal="right" wrapText="1"/>
      <protection locked="0"/>
    </xf>
    <xf numFmtId="4" fontId="9" fillId="3" borderId="1" xfId="0" quotePrefix="1" applyNumberFormat="1" applyFont="1" applyFill="1" applyBorder="1" applyAlignment="1" applyProtection="1">
      <alignment horizontal="right"/>
      <protection locked="0"/>
    </xf>
    <xf numFmtId="4" fontId="9" fillId="3" borderId="3" xfId="0" quotePrefix="1" applyNumberFormat="1" applyFont="1" applyFill="1" applyBorder="1" applyAlignment="1" applyProtection="1">
      <alignment horizontal="right"/>
      <protection locked="0"/>
    </xf>
    <xf numFmtId="4" fontId="3" fillId="2" borderId="3" xfId="0" applyNumberFormat="1" applyFont="1" applyFill="1" applyBorder="1" applyAlignment="1" applyProtection="1">
      <alignment horizontal="right"/>
      <protection locked="0"/>
    </xf>
    <xf numFmtId="4" fontId="0" fillId="0" borderId="3" xfId="0" applyNumberFormat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/>
      <protection locked="0"/>
    </xf>
    <xf numFmtId="4" fontId="3" fillId="2" borderId="3" xfId="0" applyNumberFormat="1" applyFont="1" applyFill="1" applyBorder="1" applyAlignment="1" applyProtection="1">
      <alignment horizontal="right" wrapText="1"/>
      <protection locked="0"/>
    </xf>
    <xf numFmtId="4" fontId="6" fillId="0" borderId="3" xfId="0" applyNumberFormat="1" applyFont="1" applyBorder="1" applyAlignment="1" applyProtection="1">
      <alignment horizontal="right" vertical="center" wrapText="1"/>
      <protection locked="0"/>
    </xf>
    <xf numFmtId="4" fontId="22" fillId="2" borderId="3" xfId="0" applyNumberFormat="1" applyFont="1" applyFill="1" applyBorder="1" applyAlignment="1" applyProtection="1">
      <alignment horizontal="right"/>
      <protection locked="0"/>
    </xf>
    <xf numFmtId="3" fontId="22" fillId="2" borderId="3" xfId="0" applyNumberFormat="1" applyFont="1" applyFill="1" applyBorder="1" applyAlignment="1">
      <alignment horizontal="right"/>
    </xf>
    <xf numFmtId="0" fontId="23" fillId="2" borderId="4" xfId="0" applyFont="1" applyFill="1" applyBorder="1" applyAlignment="1">
      <alignment horizontal="left" vertical="center" wrapText="1"/>
    </xf>
    <xf numFmtId="4" fontId="6" fillId="5" borderId="4" xfId="0" applyNumberFormat="1" applyFont="1" applyFill="1" applyBorder="1" applyAlignment="1" applyProtection="1">
      <alignment horizontal="right"/>
      <protection locked="0"/>
    </xf>
    <xf numFmtId="4" fontId="6" fillId="6" borderId="4" xfId="0" applyNumberFormat="1" applyFont="1" applyFill="1" applyBorder="1" applyAlignment="1" applyProtection="1">
      <alignment horizontal="right"/>
      <protection locked="0"/>
    </xf>
    <xf numFmtId="4" fontId="6" fillId="6" borderId="3" xfId="0" applyNumberFormat="1" applyFont="1" applyFill="1" applyBorder="1" applyAlignment="1" applyProtection="1">
      <alignment horizontal="right"/>
      <protection locked="0"/>
    </xf>
    <xf numFmtId="4" fontId="6" fillId="7" borderId="4" xfId="0" applyNumberFormat="1" applyFont="1" applyFill="1" applyBorder="1" applyAlignment="1" applyProtection="1">
      <alignment horizontal="right"/>
      <protection locked="0"/>
    </xf>
    <xf numFmtId="4" fontId="6" fillId="7" borderId="3" xfId="0" applyNumberFormat="1" applyFont="1" applyFill="1" applyBorder="1" applyAlignment="1" applyProtection="1">
      <alignment horizontal="right"/>
      <protection locked="0"/>
    </xf>
    <xf numFmtId="4" fontId="6" fillId="8" borderId="4" xfId="0" applyNumberFormat="1" applyFont="1" applyFill="1" applyBorder="1" applyAlignment="1" applyProtection="1">
      <alignment horizontal="right"/>
      <protection locked="0"/>
    </xf>
    <xf numFmtId="4" fontId="6" fillId="8" borderId="3" xfId="0" applyNumberFormat="1" applyFont="1" applyFill="1" applyBorder="1" applyAlignment="1" applyProtection="1">
      <alignment horizontal="right"/>
      <protection locked="0"/>
    </xf>
    <xf numFmtId="0" fontId="20" fillId="6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4" fontId="24" fillId="2" borderId="3" xfId="0" applyNumberFormat="1" applyFont="1" applyFill="1" applyBorder="1" applyAlignment="1">
      <alignment horizontal="right"/>
    </xf>
    <xf numFmtId="0" fontId="0" fillId="0" borderId="0" xfId="0" applyAlignment="1"/>
    <xf numFmtId="0" fontId="13" fillId="0" borderId="0" xfId="0" applyFont="1" applyAlignment="1">
      <alignment wrapText="1"/>
    </xf>
    <xf numFmtId="0" fontId="14" fillId="0" borderId="0" xfId="0" applyFont="1" applyAlignment="1">
      <alignment wrapText="1"/>
    </xf>
    <xf numFmtId="0" fontId="9" fillId="3" borderId="1" xfId="0" quotePrefix="1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1" fillId="0" borderId="0" xfId="0" applyFont="1" applyAlignment="1">
      <alignment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2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3" borderId="4" xfId="0" applyFont="1" applyFill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10" fillId="0" borderId="0" xfId="0" applyFont="1" applyAlignment="1">
      <alignment vertical="center" wrapText="1"/>
    </xf>
    <xf numFmtId="0" fontId="7" fillId="3" borderId="2" xfId="0" applyFont="1" applyFill="1" applyBorder="1" applyAlignment="1">
      <alignment vertical="center"/>
    </xf>
    <xf numFmtId="0" fontId="9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9" fillId="0" borderId="1" xfId="0" quotePrefix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20" fillId="6" borderId="1" xfId="0" applyFont="1" applyFill="1" applyBorder="1" applyAlignment="1">
      <alignment horizontal="left" vertical="center" wrapText="1"/>
    </xf>
    <xf numFmtId="0" fontId="20" fillId="6" borderId="2" xfId="0" applyFont="1" applyFill="1" applyBorder="1" applyAlignment="1">
      <alignment horizontal="left" vertical="center" wrapText="1"/>
    </xf>
    <xf numFmtId="0" fontId="20" fillId="6" borderId="4" xfId="0" applyFont="1" applyFill="1" applyBorder="1" applyAlignment="1">
      <alignment horizontal="left" vertical="center" wrapText="1"/>
    </xf>
    <xf numFmtId="0" fontId="20" fillId="5" borderId="1" xfId="0" applyFont="1" applyFill="1" applyBorder="1" applyAlignment="1">
      <alignment horizontal="left" vertical="center" wrapText="1"/>
    </xf>
    <xf numFmtId="0" fontId="20" fillId="5" borderId="2" xfId="0" applyFont="1" applyFill="1" applyBorder="1" applyAlignment="1">
      <alignment horizontal="left" vertical="center" wrapText="1"/>
    </xf>
    <xf numFmtId="0" fontId="20" fillId="5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20" fillId="8" borderId="1" xfId="0" applyFont="1" applyFill="1" applyBorder="1" applyAlignment="1">
      <alignment horizontal="left" vertical="center" wrapText="1"/>
    </xf>
    <xf numFmtId="0" fontId="20" fillId="8" borderId="2" xfId="0" applyFont="1" applyFill="1" applyBorder="1" applyAlignment="1">
      <alignment horizontal="left" vertical="center" wrapText="1"/>
    </xf>
    <xf numFmtId="0" fontId="20" fillId="8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20" fillId="7" borderId="1" xfId="0" applyFont="1" applyFill="1" applyBorder="1" applyAlignment="1">
      <alignment horizontal="left" vertical="center" wrapText="1"/>
    </xf>
    <xf numFmtId="0" fontId="20" fillId="7" borderId="2" xfId="0" applyFont="1" applyFill="1" applyBorder="1" applyAlignment="1">
      <alignment horizontal="left" vertical="center" wrapText="1"/>
    </xf>
    <xf numFmtId="0" fontId="20" fillId="7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4" fontId="0" fillId="0" borderId="0" xfId="0" applyNumberFormat="1"/>
    <xf numFmtId="4" fontId="3" fillId="2" borderId="6" xfId="0" applyNumberFormat="1" applyFont="1" applyFill="1" applyBorder="1" applyAlignment="1" applyProtection="1">
      <alignment horizontal="right"/>
      <protection locked="0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workbookViewId="0">
      <selection activeCell="O25" sqref="O25"/>
    </sheetView>
  </sheetViews>
  <sheetFormatPr defaultRowHeight="15" x14ac:dyDescent="0.25"/>
  <cols>
    <col min="5" max="10" width="25.28515625" customWidth="1"/>
  </cols>
  <sheetData>
    <row r="1" spans="1:10" x14ac:dyDescent="0.25">
      <c r="A1" s="98" t="s">
        <v>86</v>
      </c>
      <c r="B1" s="98"/>
      <c r="C1" s="98"/>
      <c r="D1" s="98"/>
      <c r="E1" s="98"/>
    </row>
    <row r="2" spans="1:10" ht="42" customHeight="1" x14ac:dyDescent="0.25">
      <c r="A2" s="103" t="s">
        <v>83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10" ht="18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15.75" x14ac:dyDescent="0.25">
      <c r="A4" s="103" t="s">
        <v>17</v>
      </c>
      <c r="B4" s="103"/>
      <c r="C4" s="103"/>
      <c r="D4" s="103"/>
      <c r="E4" s="103"/>
      <c r="F4" s="103"/>
      <c r="G4" s="103"/>
      <c r="H4" s="103"/>
      <c r="I4" s="116"/>
      <c r="J4" s="116"/>
    </row>
    <row r="5" spans="1:10" ht="18" x14ac:dyDescent="0.25">
      <c r="A5" s="3"/>
      <c r="B5" s="3"/>
      <c r="C5" s="3"/>
      <c r="D5" s="3"/>
      <c r="E5" s="3"/>
      <c r="F5" s="3"/>
      <c r="G5" s="3"/>
      <c r="H5" s="3"/>
      <c r="I5" s="4"/>
      <c r="J5" s="4"/>
    </row>
    <row r="6" spans="1:10" ht="15.75" x14ac:dyDescent="0.25">
      <c r="A6" s="103" t="s">
        <v>23</v>
      </c>
      <c r="B6" s="104"/>
      <c r="C6" s="104"/>
      <c r="D6" s="104"/>
      <c r="E6" s="104"/>
      <c r="F6" s="104"/>
      <c r="G6" s="104"/>
      <c r="H6" s="104"/>
      <c r="I6" s="104"/>
      <c r="J6" s="104"/>
    </row>
    <row r="7" spans="1:10" ht="18" x14ac:dyDescent="0.25">
      <c r="A7" s="1"/>
      <c r="B7" s="2"/>
      <c r="C7" s="2"/>
      <c r="D7" s="2"/>
      <c r="E7" s="5"/>
      <c r="F7" s="6"/>
      <c r="G7" s="6"/>
      <c r="H7" s="6"/>
      <c r="I7" s="6"/>
      <c r="J7" s="30" t="s">
        <v>29</v>
      </c>
    </row>
    <row r="8" spans="1:10" ht="25.5" x14ac:dyDescent="0.25">
      <c r="A8" s="25"/>
      <c r="B8" s="26"/>
      <c r="C8" s="26"/>
      <c r="D8" s="27"/>
      <c r="E8" s="28"/>
      <c r="F8" s="16" t="s">
        <v>90</v>
      </c>
      <c r="G8" s="17" t="s">
        <v>87</v>
      </c>
      <c r="H8" s="17" t="s">
        <v>84</v>
      </c>
      <c r="I8" s="17" t="s">
        <v>28</v>
      </c>
      <c r="J8" s="17" t="s">
        <v>85</v>
      </c>
    </row>
    <row r="9" spans="1:10" x14ac:dyDescent="0.25">
      <c r="A9" s="108" t="s">
        <v>0</v>
      </c>
      <c r="B9" s="102"/>
      <c r="C9" s="102"/>
      <c r="D9" s="102"/>
      <c r="E9" s="117"/>
      <c r="F9" s="72">
        <f>F10+F11</f>
        <v>0</v>
      </c>
      <c r="G9" s="72">
        <f t="shared" ref="G9:J9" si="0">G10+G11</f>
        <v>0</v>
      </c>
      <c r="H9" s="72">
        <f t="shared" si="0"/>
        <v>340000</v>
      </c>
      <c r="I9" s="72">
        <f t="shared" si="0"/>
        <v>355000</v>
      </c>
      <c r="J9" s="72">
        <f t="shared" si="0"/>
        <v>390000</v>
      </c>
    </row>
    <row r="10" spans="1:10" x14ac:dyDescent="0.25">
      <c r="A10" s="118" t="s">
        <v>30</v>
      </c>
      <c r="B10" s="119"/>
      <c r="C10" s="119"/>
      <c r="D10" s="119"/>
      <c r="E10" s="115"/>
      <c r="F10" s="71">
        <v>0</v>
      </c>
      <c r="G10" s="71">
        <v>0</v>
      </c>
      <c r="H10" s="71">
        <v>340000</v>
      </c>
      <c r="I10" s="71">
        <v>355000</v>
      </c>
      <c r="J10" s="71">
        <v>390000</v>
      </c>
    </row>
    <row r="11" spans="1:10" x14ac:dyDescent="0.25">
      <c r="A11" s="114" t="s">
        <v>31</v>
      </c>
      <c r="B11" s="115"/>
      <c r="C11" s="115"/>
      <c r="D11" s="115"/>
      <c r="E11" s="115"/>
      <c r="F11" s="71">
        <v>0</v>
      </c>
      <c r="G11" s="71">
        <v>0</v>
      </c>
      <c r="H11" s="71">
        <v>0</v>
      </c>
      <c r="I11" s="71">
        <v>0</v>
      </c>
      <c r="J11" s="71">
        <v>0</v>
      </c>
    </row>
    <row r="12" spans="1:10" x14ac:dyDescent="0.25">
      <c r="A12" s="31" t="s">
        <v>1</v>
      </c>
      <c r="B12" s="38"/>
      <c r="C12" s="38"/>
      <c r="D12" s="38"/>
      <c r="E12" s="38"/>
      <c r="F12" s="72">
        <f>F13+F14</f>
        <v>0</v>
      </c>
      <c r="G12" s="72">
        <f t="shared" ref="G12:J12" si="1">G13+G14</f>
        <v>0</v>
      </c>
      <c r="H12" s="72">
        <f t="shared" si="1"/>
        <v>340000</v>
      </c>
      <c r="I12" s="72">
        <f t="shared" si="1"/>
        <v>355000</v>
      </c>
      <c r="J12" s="72">
        <f t="shared" si="1"/>
        <v>390000</v>
      </c>
    </row>
    <row r="13" spans="1:10" x14ac:dyDescent="0.25">
      <c r="A13" s="120" t="s">
        <v>32</v>
      </c>
      <c r="B13" s="119"/>
      <c r="C13" s="119"/>
      <c r="D13" s="119"/>
      <c r="E13" s="119"/>
      <c r="F13" s="71">
        <v>0</v>
      </c>
      <c r="G13" s="71">
        <v>0</v>
      </c>
      <c r="H13" s="71">
        <v>337000</v>
      </c>
      <c r="I13" s="71">
        <v>351000</v>
      </c>
      <c r="J13" s="73">
        <v>383000</v>
      </c>
    </row>
    <row r="14" spans="1:10" x14ac:dyDescent="0.25">
      <c r="A14" s="114" t="s">
        <v>33</v>
      </c>
      <c r="B14" s="115"/>
      <c r="C14" s="115"/>
      <c r="D14" s="115"/>
      <c r="E14" s="115"/>
      <c r="F14" s="71">
        <v>0</v>
      </c>
      <c r="G14" s="71">
        <v>0</v>
      </c>
      <c r="H14" s="71">
        <v>3000</v>
      </c>
      <c r="I14" s="71">
        <v>4000</v>
      </c>
      <c r="J14" s="73">
        <v>7000</v>
      </c>
    </row>
    <row r="15" spans="1:10" x14ac:dyDescent="0.25">
      <c r="A15" s="101" t="s">
        <v>56</v>
      </c>
      <c r="B15" s="102"/>
      <c r="C15" s="102"/>
      <c r="D15" s="102"/>
      <c r="E15" s="102"/>
      <c r="F15" s="72">
        <f>F9-F12</f>
        <v>0</v>
      </c>
      <c r="G15" s="72">
        <f t="shared" ref="G15:J15" si="2">G9-G12</f>
        <v>0</v>
      </c>
      <c r="H15" s="72">
        <f t="shared" si="2"/>
        <v>0</v>
      </c>
      <c r="I15" s="72">
        <f t="shared" si="2"/>
        <v>0</v>
      </c>
      <c r="J15" s="72">
        <f t="shared" si="2"/>
        <v>0</v>
      </c>
    </row>
    <row r="16" spans="1:10" ht="18" x14ac:dyDescent="0.25">
      <c r="A16" s="3"/>
      <c r="B16" s="19"/>
      <c r="C16" s="19"/>
      <c r="D16" s="19"/>
      <c r="E16" s="19"/>
      <c r="F16" s="19"/>
      <c r="G16" s="19"/>
      <c r="H16" s="20"/>
      <c r="I16" s="20"/>
      <c r="J16" s="20"/>
    </row>
    <row r="17" spans="1:10" ht="15.75" x14ac:dyDescent="0.25">
      <c r="A17" s="103" t="s">
        <v>24</v>
      </c>
      <c r="B17" s="104"/>
      <c r="C17" s="104"/>
      <c r="D17" s="104"/>
      <c r="E17" s="104"/>
      <c r="F17" s="104"/>
      <c r="G17" s="104"/>
      <c r="H17" s="104"/>
      <c r="I17" s="104"/>
      <c r="J17" s="104"/>
    </row>
    <row r="18" spans="1:10" ht="18" x14ac:dyDescent="0.25">
      <c r="A18" s="3"/>
      <c r="B18" s="19"/>
      <c r="C18" s="19"/>
      <c r="D18" s="19"/>
      <c r="E18" s="19"/>
      <c r="F18" s="19"/>
      <c r="G18" s="19"/>
      <c r="H18" s="20"/>
      <c r="I18" s="20"/>
      <c r="J18" s="20"/>
    </row>
    <row r="19" spans="1:10" ht="25.5" x14ac:dyDescent="0.25">
      <c r="A19" s="25"/>
      <c r="B19" s="26"/>
      <c r="C19" s="26"/>
      <c r="D19" s="27"/>
      <c r="E19" s="28"/>
      <c r="F19" s="16" t="s">
        <v>90</v>
      </c>
      <c r="G19" s="17" t="s">
        <v>87</v>
      </c>
      <c r="H19" s="17" t="s">
        <v>84</v>
      </c>
      <c r="I19" s="17" t="s">
        <v>28</v>
      </c>
      <c r="J19" s="17" t="s">
        <v>85</v>
      </c>
    </row>
    <row r="20" spans="1:10" x14ac:dyDescent="0.25">
      <c r="A20" s="114" t="s">
        <v>34</v>
      </c>
      <c r="B20" s="115"/>
      <c r="C20" s="115"/>
      <c r="D20" s="115"/>
      <c r="E20" s="115"/>
      <c r="F20" s="71">
        <v>0</v>
      </c>
      <c r="G20" s="71">
        <v>0</v>
      </c>
      <c r="H20" s="71">
        <v>0</v>
      </c>
      <c r="I20" s="71">
        <v>0</v>
      </c>
      <c r="J20" s="73">
        <v>0</v>
      </c>
    </row>
    <row r="21" spans="1:10" x14ac:dyDescent="0.25">
      <c r="A21" s="114" t="s">
        <v>35</v>
      </c>
      <c r="B21" s="115"/>
      <c r="C21" s="115"/>
      <c r="D21" s="115"/>
      <c r="E21" s="115"/>
      <c r="F21" s="71">
        <v>0</v>
      </c>
      <c r="G21" s="71">
        <v>0</v>
      </c>
      <c r="H21" s="71">
        <v>0</v>
      </c>
      <c r="I21" s="71">
        <v>0</v>
      </c>
      <c r="J21" s="73">
        <v>0</v>
      </c>
    </row>
    <row r="22" spans="1:10" x14ac:dyDescent="0.25">
      <c r="A22" s="101" t="s">
        <v>2</v>
      </c>
      <c r="B22" s="102"/>
      <c r="C22" s="102"/>
      <c r="D22" s="102"/>
      <c r="E22" s="102"/>
      <c r="F22" s="72">
        <f>F20-F21</f>
        <v>0</v>
      </c>
      <c r="G22" s="72">
        <f t="shared" ref="G22:J22" si="3">G20-G21</f>
        <v>0</v>
      </c>
      <c r="H22" s="72">
        <f t="shared" si="3"/>
        <v>0</v>
      </c>
      <c r="I22" s="72">
        <f t="shared" si="3"/>
        <v>0</v>
      </c>
      <c r="J22" s="72">
        <f t="shared" si="3"/>
        <v>0</v>
      </c>
    </row>
    <row r="23" spans="1:10" x14ac:dyDescent="0.25">
      <c r="A23" s="101" t="s">
        <v>57</v>
      </c>
      <c r="B23" s="102"/>
      <c r="C23" s="102"/>
      <c r="D23" s="102"/>
      <c r="E23" s="102"/>
      <c r="F23" s="72">
        <f>F15+F22</f>
        <v>0</v>
      </c>
      <c r="G23" s="72">
        <f t="shared" ref="G23:J23" si="4">G15+G22</f>
        <v>0</v>
      </c>
      <c r="H23" s="72">
        <f t="shared" si="4"/>
        <v>0</v>
      </c>
      <c r="I23" s="72">
        <f t="shared" si="4"/>
        <v>0</v>
      </c>
      <c r="J23" s="72">
        <f t="shared" si="4"/>
        <v>0</v>
      </c>
    </row>
    <row r="24" spans="1:10" ht="18" x14ac:dyDescent="0.25">
      <c r="A24" s="18"/>
      <c r="B24" s="19"/>
      <c r="C24" s="19"/>
      <c r="D24" s="19"/>
      <c r="E24" s="19"/>
      <c r="F24" s="19"/>
      <c r="G24" s="19"/>
      <c r="H24" s="20"/>
      <c r="I24" s="20"/>
      <c r="J24" s="20"/>
    </row>
    <row r="25" spans="1:10" ht="15.75" x14ac:dyDescent="0.25">
      <c r="A25" s="103" t="s">
        <v>58</v>
      </c>
      <c r="B25" s="104"/>
      <c r="C25" s="104"/>
      <c r="D25" s="104"/>
      <c r="E25" s="104"/>
      <c r="F25" s="104"/>
      <c r="G25" s="104"/>
      <c r="H25" s="104"/>
      <c r="I25" s="104"/>
      <c r="J25" s="104"/>
    </row>
    <row r="26" spans="1:10" ht="15.75" x14ac:dyDescent="0.25">
      <c r="A26" s="36"/>
      <c r="B26" s="37"/>
      <c r="C26" s="37"/>
      <c r="D26" s="37"/>
      <c r="E26" s="37"/>
      <c r="F26" s="37"/>
      <c r="G26" s="37"/>
      <c r="H26" s="37"/>
      <c r="I26" s="37"/>
      <c r="J26" s="37"/>
    </row>
    <row r="27" spans="1:10" ht="25.5" x14ac:dyDescent="0.25">
      <c r="A27" s="25"/>
      <c r="B27" s="26"/>
      <c r="C27" s="26"/>
      <c r="D27" s="27"/>
      <c r="E27" s="28"/>
      <c r="F27" s="16" t="s">
        <v>90</v>
      </c>
      <c r="G27" s="17" t="s">
        <v>87</v>
      </c>
      <c r="H27" s="17" t="s">
        <v>84</v>
      </c>
      <c r="I27" s="17" t="s">
        <v>28</v>
      </c>
      <c r="J27" s="17" t="s">
        <v>85</v>
      </c>
    </row>
    <row r="28" spans="1:10" ht="15" customHeight="1" x14ac:dyDescent="0.25">
      <c r="A28" s="105" t="s">
        <v>59</v>
      </c>
      <c r="B28" s="106"/>
      <c r="C28" s="106"/>
      <c r="D28" s="106"/>
      <c r="E28" s="107"/>
      <c r="F28" s="74">
        <v>0</v>
      </c>
      <c r="G28" s="74">
        <v>0</v>
      </c>
      <c r="H28" s="74">
        <v>0</v>
      </c>
      <c r="I28" s="74">
        <v>0</v>
      </c>
      <c r="J28" s="75">
        <v>0</v>
      </c>
    </row>
    <row r="29" spans="1:10" ht="15" customHeight="1" x14ac:dyDescent="0.25">
      <c r="A29" s="101" t="s">
        <v>60</v>
      </c>
      <c r="B29" s="102"/>
      <c r="C29" s="102"/>
      <c r="D29" s="102"/>
      <c r="E29" s="102"/>
      <c r="F29" s="76">
        <f>F23+F28</f>
        <v>0</v>
      </c>
      <c r="G29" s="76">
        <f t="shared" ref="G29:J29" si="5">G23+G28</f>
        <v>0</v>
      </c>
      <c r="H29" s="76">
        <v>0</v>
      </c>
      <c r="I29" s="76">
        <f t="shared" si="5"/>
        <v>0</v>
      </c>
      <c r="J29" s="77">
        <f t="shared" si="5"/>
        <v>0</v>
      </c>
    </row>
    <row r="30" spans="1:10" ht="45" customHeight="1" x14ac:dyDescent="0.25">
      <c r="A30" s="108" t="s">
        <v>61</v>
      </c>
      <c r="B30" s="109"/>
      <c r="C30" s="109"/>
      <c r="D30" s="109"/>
      <c r="E30" s="110"/>
      <c r="F30" s="76">
        <f>F15+F22+F28-F29</f>
        <v>0</v>
      </c>
      <c r="G30" s="76">
        <f t="shared" ref="G30:J30" si="6">G15+G22+G28-G29</f>
        <v>0</v>
      </c>
      <c r="H30" s="76">
        <f t="shared" si="6"/>
        <v>0</v>
      </c>
      <c r="I30" s="76">
        <f t="shared" si="6"/>
        <v>0</v>
      </c>
      <c r="J30" s="77">
        <f t="shared" si="6"/>
        <v>0</v>
      </c>
    </row>
    <row r="31" spans="1:10" ht="15.75" x14ac:dyDescent="0.25">
      <c r="A31" s="41"/>
      <c r="B31" s="42"/>
      <c r="C31" s="42"/>
      <c r="D31" s="42"/>
      <c r="E31" s="42"/>
      <c r="F31" s="42"/>
      <c r="G31" s="42"/>
      <c r="H31" s="42"/>
      <c r="I31" s="42"/>
      <c r="J31" s="42"/>
    </row>
    <row r="32" spans="1:10" ht="15.75" x14ac:dyDescent="0.25">
      <c r="A32" s="111" t="s">
        <v>55</v>
      </c>
      <c r="B32" s="111"/>
      <c r="C32" s="111"/>
      <c r="D32" s="111"/>
      <c r="E32" s="111"/>
      <c r="F32" s="111"/>
      <c r="G32" s="111"/>
      <c r="H32" s="111"/>
      <c r="I32" s="111"/>
      <c r="J32" s="111"/>
    </row>
    <row r="33" spans="1:10" ht="18" x14ac:dyDescent="0.25">
      <c r="A33" s="43"/>
      <c r="B33" s="44"/>
      <c r="C33" s="44"/>
      <c r="D33" s="44"/>
      <c r="E33" s="44"/>
      <c r="F33" s="44"/>
      <c r="G33" s="44"/>
      <c r="H33" s="45"/>
      <c r="I33" s="45"/>
      <c r="J33" s="45"/>
    </row>
    <row r="34" spans="1:10" ht="25.5" x14ac:dyDescent="0.25">
      <c r="A34" s="46"/>
      <c r="B34" s="47"/>
      <c r="C34" s="47"/>
      <c r="D34" s="48"/>
      <c r="E34" s="49"/>
      <c r="F34" s="16" t="s">
        <v>90</v>
      </c>
      <c r="G34" s="17" t="s">
        <v>87</v>
      </c>
      <c r="H34" s="17" t="s">
        <v>84</v>
      </c>
      <c r="I34" s="17" t="s">
        <v>28</v>
      </c>
      <c r="J34" s="17" t="s">
        <v>85</v>
      </c>
    </row>
    <row r="35" spans="1:10" x14ac:dyDescent="0.25">
      <c r="A35" s="105" t="s">
        <v>59</v>
      </c>
      <c r="B35" s="106"/>
      <c r="C35" s="106"/>
      <c r="D35" s="106"/>
      <c r="E35" s="107"/>
      <c r="F35" s="39">
        <v>0</v>
      </c>
      <c r="G35" s="39">
        <f>F38</f>
        <v>0</v>
      </c>
      <c r="H35" s="39">
        <f>G38</f>
        <v>0</v>
      </c>
      <c r="I35" s="39">
        <f>H38</f>
        <v>0</v>
      </c>
      <c r="J35" s="40">
        <f>I38</f>
        <v>0</v>
      </c>
    </row>
    <row r="36" spans="1:10" ht="28.5" customHeight="1" x14ac:dyDescent="0.25">
      <c r="A36" s="105" t="s">
        <v>62</v>
      </c>
      <c r="B36" s="106"/>
      <c r="C36" s="106"/>
      <c r="D36" s="106"/>
      <c r="E36" s="107"/>
      <c r="F36" s="39">
        <v>0</v>
      </c>
      <c r="G36" s="39">
        <v>0</v>
      </c>
      <c r="H36" s="39">
        <v>0</v>
      </c>
      <c r="I36" s="39">
        <v>0</v>
      </c>
      <c r="J36" s="40">
        <v>0</v>
      </c>
    </row>
    <row r="37" spans="1:10" x14ac:dyDescent="0.25">
      <c r="A37" s="105" t="s">
        <v>63</v>
      </c>
      <c r="B37" s="112"/>
      <c r="C37" s="112"/>
      <c r="D37" s="112"/>
      <c r="E37" s="113"/>
      <c r="F37" s="39">
        <v>0</v>
      </c>
      <c r="G37" s="39">
        <v>0</v>
      </c>
      <c r="H37" s="39">
        <v>0</v>
      </c>
      <c r="I37" s="39">
        <v>0</v>
      </c>
      <c r="J37" s="40">
        <v>0</v>
      </c>
    </row>
    <row r="38" spans="1:10" ht="15" customHeight="1" x14ac:dyDescent="0.25">
      <c r="A38" s="101" t="s">
        <v>60</v>
      </c>
      <c r="B38" s="102"/>
      <c r="C38" s="102"/>
      <c r="D38" s="102"/>
      <c r="E38" s="102"/>
      <c r="F38" s="29">
        <f>F35-F36+F37</f>
        <v>0</v>
      </c>
      <c r="G38" s="29">
        <f t="shared" ref="G38:J38" si="7">G35-G36+G37</f>
        <v>0</v>
      </c>
      <c r="H38" s="29">
        <f t="shared" si="7"/>
        <v>0</v>
      </c>
      <c r="I38" s="29">
        <f t="shared" si="7"/>
        <v>0</v>
      </c>
      <c r="J38" s="50">
        <f t="shared" si="7"/>
        <v>0</v>
      </c>
    </row>
    <row r="39" spans="1:10" ht="17.25" customHeight="1" x14ac:dyDescent="0.25"/>
    <row r="40" spans="1:10" x14ac:dyDescent="0.25">
      <c r="A40" s="99"/>
      <c r="B40" s="100"/>
      <c r="C40" s="100"/>
      <c r="D40" s="100"/>
      <c r="E40" s="100"/>
      <c r="F40" s="100"/>
      <c r="G40" s="100"/>
      <c r="H40" s="100"/>
      <c r="I40" s="100"/>
      <c r="J40" s="100"/>
    </row>
    <row r="41" spans="1:10" ht="9" customHeight="1" x14ac:dyDescent="0.25"/>
    <row r="42" spans="1:10" x14ac:dyDescent="0.25">
      <c r="I42" t="s">
        <v>82</v>
      </c>
    </row>
    <row r="43" spans="1:10" x14ac:dyDescent="0.25">
      <c r="I43" t="s">
        <v>89</v>
      </c>
    </row>
  </sheetData>
  <mergeCells count="25">
    <mergeCell ref="A14:E14"/>
    <mergeCell ref="A15:E15"/>
    <mergeCell ref="A17:J17"/>
    <mergeCell ref="A20:E20"/>
    <mergeCell ref="A6:J6"/>
    <mergeCell ref="A9:E9"/>
    <mergeCell ref="A10:E10"/>
    <mergeCell ref="A11:E11"/>
    <mergeCell ref="A13:E13"/>
    <mergeCell ref="A1:E1"/>
    <mergeCell ref="A40:J40"/>
    <mergeCell ref="A22:E22"/>
    <mergeCell ref="A23:E23"/>
    <mergeCell ref="A25:J25"/>
    <mergeCell ref="A28:E28"/>
    <mergeCell ref="A29:E29"/>
    <mergeCell ref="A30:E30"/>
    <mergeCell ref="A32:J32"/>
    <mergeCell ref="A35:E35"/>
    <mergeCell ref="A36:E36"/>
    <mergeCell ref="A37:E37"/>
    <mergeCell ref="A38:E38"/>
    <mergeCell ref="A21:E21"/>
    <mergeCell ref="A2:J2"/>
    <mergeCell ref="A4:J4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view="pageBreakPreview" zoomScale="60" zoomScaleNormal="100" workbookViewId="0">
      <selection activeCell="D22" sqref="D22:H2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x14ac:dyDescent="0.25">
      <c r="A1" t="s">
        <v>86</v>
      </c>
    </row>
    <row r="2" spans="1:8" ht="42" customHeight="1" x14ac:dyDescent="0.25">
      <c r="A2" s="103" t="s">
        <v>83</v>
      </c>
      <c r="B2" s="103"/>
      <c r="C2" s="103"/>
      <c r="D2" s="103"/>
      <c r="E2" s="103"/>
      <c r="F2" s="103"/>
      <c r="G2" s="103"/>
      <c r="H2" s="103"/>
    </row>
    <row r="3" spans="1:8" ht="18" customHeight="1" x14ac:dyDescent="0.25">
      <c r="A3" s="3"/>
      <c r="B3" s="3"/>
      <c r="C3" s="3"/>
      <c r="D3" s="3"/>
      <c r="E3" s="3"/>
      <c r="F3" s="3"/>
      <c r="G3" s="3"/>
      <c r="H3" s="3"/>
    </row>
    <row r="4" spans="1:8" ht="15.75" customHeight="1" x14ac:dyDescent="0.25">
      <c r="A4" s="103" t="s">
        <v>17</v>
      </c>
      <c r="B4" s="103"/>
      <c r="C4" s="103"/>
      <c r="D4" s="103"/>
      <c r="E4" s="103"/>
      <c r="F4" s="103"/>
      <c r="G4" s="103"/>
      <c r="H4" s="103"/>
    </row>
    <row r="5" spans="1:8" ht="18" x14ac:dyDescent="0.25">
      <c r="A5" s="3"/>
      <c r="B5" s="3"/>
      <c r="C5" s="3"/>
      <c r="D5" s="3"/>
      <c r="E5" s="3"/>
      <c r="F5" s="3"/>
      <c r="G5" s="4"/>
      <c r="H5" s="4"/>
    </row>
    <row r="6" spans="1:8" ht="18" customHeight="1" x14ac:dyDescent="0.25">
      <c r="A6" s="103" t="s">
        <v>4</v>
      </c>
      <c r="B6" s="103"/>
      <c r="C6" s="103"/>
      <c r="D6" s="103"/>
      <c r="E6" s="103"/>
      <c r="F6" s="103"/>
      <c r="G6" s="103"/>
      <c r="H6" s="103"/>
    </row>
    <row r="7" spans="1:8" ht="18" x14ac:dyDescent="0.25">
      <c r="A7" s="3"/>
      <c r="B7" s="3"/>
      <c r="C7" s="3"/>
      <c r="D7" s="3"/>
      <c r="E7" s="3"/>
      <c r="F7" s="3"/>
      <c r="G7" s="4"/>
      <c r="H7" s="4"/>
    </row>
    <row r="8" spans="1:8" ht="15.75" customHeight="1" x14ac:dyDescent="0.25">
      <c r="A8" s="103" t="s">
        <v>36</v>
      </c>
      <c r="B8" s="103"/>
      <c r="C8" s="103"/>
      <c r="D8" s="103"/>
      <c r="E8" s="103"/>
      <c r="F8" s="103"/>
      <c r="G8" s="103"/>
      <c r="H8" s="103"/>
    </row>
    <row r="9" spans="1:8" ht="18" x14ac:dyDescent="0.25">
      <c r="A9" s="3"/>
      <c r="B9" s="3"/>
      <c r="C9" s="3"/>
      <c r="D9" s="3"/>
      <c r="E9" s="3"/>
      <c r="F9" s="3"/>
      <c r="G9" s="4"/>
      <c r="H9" s="4"/>
    </row>
    <row r="10" spans="1:8" ht="25.5" x14ac:dyDescent="0.25">
      <c r="A10" s="17" t="s">
        <v>5</v>
      </c>
      <c r="B10" s="16" t="s">
        <v>6</v>
      </c>
      <c r="C10" s="16" t="s">
        <v>3</v>
      </c>
      <c r="D10" s="16" t="s">
        <v>90</v>
      </c>
      <c r="E10" s="17" t="s">
        <v>87</v>
      </c>
      <c r="F10" s="17" t="s">
        <v>84</v>
      </c>
      <c r="G10" s="17" t="s">
        <v>28</v>
      </c>
      <c r="H10" s="17" t="s">
        <v>85</v>
      </c>
    </row>
    <row r="11" spans="1:8" x14ac:dyDescent="0.25">
      <c r="A11" s="33"/>
      <c r="B11" s="34"/>
      <c r="C11" s="32" t="s">
        <v>0</v>
      </c>
      <c r="D11" s="63">
        <f>D12</f>
        <v>0.05</v>
      </c>
      <c r="E11" s="63">
        <f t="shared" ref="E11:H11" si="0">E12</f>
        <v>0</v>
      </c>
      <c r="F11" s="63">
        <f t="shared" si="0"/>
        <v>340000</v>
      </c>
      <c r="G11" s="63">
        <f t="shared" si="0"/>
        <v>355000</v>
      </c>
      <c r="H11" s="63">
        <f t="shared" si="0"/>
        <v>390000</v>
      </c>
    </row>
    <row r="12" spans="1:8" ht="15.75" customHeight="1" x14ac:dyDescent="0.25">
      <c r="A12" s="64">
        <v>6</v>
      </c>
      <c r="B12" s="64"/>
      <c r="C12" s="64" t="s">
        <v>7</v>
      </c>
      <c r="D12" s="65">
        <f>D13+D14+D15+D16+D17</f>
        <v>0.05</v>
      </c>
      <c r="E12" s="65">
        <f>E13+E14+E15+E16+E17</f>
        <v>0</v>
      </c>
      <c r="F12" s="65">
        <f>F13+F14+F15+F16+F17</f>
        <v>340000</v>
      </c>
      <c r="G12" s="65">
        <f>G13+G14+G15+G16+G17</f>
        <v>355000</v>
      </c>
      <c r="H12" s="65">
        <f>H13+H14+H15+H16+H17</f>
        <v>390000</v>
      </c>
    </row>
    <row r="13" spans="1:8" ht="38.25" x14ac:dyDescent="0.25">
      <c r="A13" s="10"/>
      <c r="B13" s="14">
        <v>63</v>
      </c>
      <c r="C13" s="14" t="s">
        <v>25</v>
      </c>
      <c r="D13" s="55">
        <v>0</v>
      </c>
      <c r="E13" s="54">
        <v>0</v>
      </c>
      <c r="F13" s="54">
        <v>20000</v>
      </c>
      <c r="G13" s="54">
        <v>20000</v>
      </c>
      <c r="H13" s="54">
        <v>2000</v>
      </c>
    </row>
    <row r="14" spans="1:8" x14ac:dyDescent="0.25">
      <c r="A14" s="11"/>
      <c r="B14" s="11">
        <v>64</v>
      </c>
      <c r="C14" s="12" t="s">
        <v>76</v>
      </c>
      <c r="D14" s="55">
        <v>0.05</v>
      </c>
      <c r="E14" s="54">
        <v>0</v>
      </c>
      <c r="F14" s="54">
        <v>100</v>
      </c>
      <c r="G14" s="54">
        <v>100</v>
      </c>
      <c r="H14" s="54">
        <v>100</v>
      </c>
    </row>
    <row r="15" spans="1:8" ht="63.75" x14ac:dyDescent="0.25">
      <c r="A15" s="11"/>
      <c r="B15" s="11">
        <v>65</v>
      </c>
      <c r="C15" s="15" t="s">
        <v>77</v>
      </c>
      <c r="D15" s="55">
        <v>0</v>
      </c>
      <c r="E15" s="54">
        <v>0</v>
      </c>
      <c r="F15" s="54">
        <v>100000</v>
      </c>
      <c r="G15" s="54">
        <v>100000</v>
      </c>
      <c r="H15" s="54">
        <v>100000</v>
      </c>
    </row>
    <row r="16" spans="1:8" ht="38.25" x14ac:dyDescent="0.25">
      <c r="A16" s="11"/>
      <c r="B16" s="11">
        <v>66</v>
      </c>
      <c r="C16" s="15" t="s">
        <v>78</v>
      </c>
      <c r="D16" s="55">
        <v>0</v>
      </c>
      <c r="E16" s="54">
        <v>0</v>
      </c>
      <c r="F16" s="54">
        <v>0</v>
      </c>
      <c r="G16" s="54">
        <v>0</v>
      </c>
      <c r="H16" s="54">
        <v>0</v>
      </c>
    </row>
    <row r="17" spans="1:8" ht="38.25" x14ac:dyDescent="0.25">
      <c r="A17" s="11"/>
      <c r="B17" s="11">
        <v>67</v>
      </c>
      <c r="C17" s="14" t="s">
        <v>26</v>
      </c>
      <c r="D17" s="55">
        <v>0</v>
      </c>
      <c r="E17" s="54">
        <v>0</v>
      </c>
      <c r="F17" s="54">
        <v>219900</v>
      </c>
      <c r="G17" s="54">
        <v>234900</v>
      </c>
      <c r="H17" s="54">
        <v>287900</v>
      </c>
    </row>
    <row r="20" spans="1:8" ht="15.75" x14ac:dyDescent="0.25">
      <c r="A20" s="103" t="s">
        <v>37</v>
      </c>
      <c r="B20" s="121"/>
      <c r="C20" s="121"/>
      <c r="D20" s="121"/>
      <c r="E20" s="121"/>
      <c r="F20" s="121"/>
      <c r="G20" s="121"/>
      <c r="H20" s="121"/>
    </row>
    <row r="21" spans="1:8" ht="18" x14ac:dyDescent="0.25">
      <c r="A21" s="3"/>
      <c r="B21" s="3"/>
      <c r="C21" s="3"/>
      <c r="D21" s="3"/>
      <c r="E21" s="3"/>
      <c r="F21" s="3"/>
      <c r="G21" s="4"/>
      <c r="H21" s="4"/>
    </row>
    <row r="22" spans="1:8" ht="25.5" x14ac:dyDescent="0.25">
      <c r="A22" s="17" t="s">
        <v>5</v>
      </c>
      <c r="B22" s="16" t="s">
        <v>6</v>
      </c>
      <c r="C22" s="16" t="s">
        <v>8</v>
      </c>
      <c r="D22" s="16" t="s">
        <v>90</v>
      </c>
      <c r="E22" s="17" t="s">
        <v>87</v>
      </c>
      <c r="F22" s="17" t="s">
        <v>84</v>
      </c>
      <c r="G22" s="17" t="s">
        <v>28</v>
      </c>
      <c r="H22" s="17" t="s">
        <v>85</v>
      </c>
    </row>
    <row r="23" spans="1:8" x14ac:dyDescent="0.25">
      <c r="A23" s="33"/>
      <c r="B23" s="34"/>
      <c r="C23" s="32" t="s">
        <v>1</v>
      </c>
      <c r="D23" s="63">
        <f>D24+D28</f>
        <v>0</v>
      </c>
      <c r="E23" s="63">
        <f t="shared" ref="E23:H23" si="1">E24+E28</f>
        <v>0</v>
      </c>
      <c r="F23" s="63">
        <f t="shared" si="1"/>
        <v>340000</v>
      </c>
      <c r="G23" s="63">
        <f t="shared" si="1"/>
        <v>355000</v>
      </c>
      <c r="H23" s="63">
        <f t="shared" si="1"/>
        <v>390000</v>
      </c>
    </row>
    <row r="24" spans="1:8" ht="15.75" customHeight="1" x14ac:dyDescent="0.25">
      <c r="A24" s="64">
        <v>3</v>
      </c>
      <c r="B24" s="64"/>
      <c r="C24" s="64" t="s">
        <v>9</v>
      </c>
      <c r="D24" s="65">
        <f>D25+D26+D27</f>
        <v>0</v>
      </c>
      <c r="E24" s="65">
        <f t="shared" ref="E24:H24" si="2">E25+E26+E27</f>
        <v>0</v>
      </c>
      <c r="F24" s="65">
        <f t="shared" si="2"/>
        <v>337000</v>
      </c>
      <c r="G24" s="65">
        <f t="shared" si="2"/>
        <v>351000</v>
      </c>
      <c r="H24" s="65">
        <f t="shared" si="2"/>
        <v>383000</v>
      </c>
    </row>
    <row r="25" spans="1:8" ht="15.75" customHeight="1" x14ac:dyDescent="0.25">
      <c r="A25" s="10"/>
      <c r="B25" s="14">
        <v>31</v>
      </c>
      <c r="C25" s="23" t="s">
        <v>10</v>
      </c>
      <c r="D25" s="55">
        <v>0</v>
      </c>
      <c r="E25" s="54">
        <v>0</v>
      </c>
      <c r="F25" s="54">
        <v>268000</v>
      </c>
      <c r="G25" s="54">
        <v>278000</v>
      </c>
      <c r="H25" s="54">
        <v>289200</v>
      </c>
    </row>
    <row r="26" spans="1:8" x14ac:dyDescent="0.25">
      <c r="A26" s="11"/>
      <c r="B26" s="11">
        <v>32</v>
      </c>
      <c r="C26" s="23" t="s">
        <v>20</v>
      </c>
      <c r="D26" s="55">
        <v>0</v>
      </c>
      <c r="E26" s="54">
        <v>0</v>
      </c>
      <c r="F26" s="54">
        <v>67000</v>
      </c>
      <c r="G26" s="54">
        <v>71000</v>
      </c>
      <c r="H26" s="54">
        <v>90800</v>
      </c>
    </row>
    <row r="27" spans="1:8" x14ac:dyDescent="0.25">
      <c r="A27" s="11"/>
      <c r="B27" s="11">
        <v>34</v>
      </c>
      <c r="C27" s="23" t="s">
        <v>69</v>
      </c>
      <c r="D27" s="55">
        <v>0</v>
      </c>
      <c r="E27" s="54">
        <v>0</v>
      </c>
      <c r="F27" s="54">
        <v>2000</v>
      </c>
      <c r="G27" s="54">
        <v>2000</v>
      </c>
      <c r="H27" s="54">
        <v>3000</v>
      </c>
    </row>
    <row r="28" spans="1:8" ht="25.5" x14ac:dyDescent="0.25">
      <c r="A28" s="66">
        <v>4</v>
      </c>
      <c r="B28" s="66"/>
      <c r="C28" s="67" t="s">
        <v>11</v>
      </c>
      <c r="D28" s="65">
        <f>D29</f>
        <v>0</v>
      </c>
      <c r="E28" s="65">
        <f t="shared" ref="E28:H28" si="3">E29</f>
        <v>0</v>
      </c>
      <c r="F28" s="65">
        <f t="shared" si="3"/>
        <v>3000</v>
      </c>
      <c r="G28" s="65">
        <f t="shared" si="3"/>
        <v>4000</v>
      </c>
      <c r="H28" s="65">
        <f t="shared" si="3"/>
        <v>7000</v>
      </c>
    </row>
    <row r="29" spans="1:8" ht="38.25" x14ac:dyDescent="0.25">
      <c r="A29" s="14"/>
      <c r="B29" s="14">
        <v>42</v>
      </c>
      <c r="C29" s="22" t="s">
        <v>79</v>
      </c>
      <c r="D29" s="55">
        <v>0</v>
      </c>
      <c r="E29" s="54">
        <v>0</v>
      </c>
      <c r="F29" s="54">
        <v>3000</v>
      </c>
      <c r="G29" s="54">
        <v>4000</v>
      </c>
      <c r="H29" s="54">
        <v>7000</v>
      </c>
    </row>
    <row r="30" spans="1:8" x14ac:dyDescent="0.25">
      <c r="A30" s="66"/>
      <c r="B30" s="66"/>
      <c r="C30" s="67"/>
      <c r="D30" s="65"/>
      <c r="E30" s="65"/>
      <c r="F30" s="65"/>
      <c r="G30" s="65"/>
      <c r="H30" s="65"/>
    </row>
    <row r="31" spans="1:8" x14ac:dyDescent="0.25">
      <c r="A31" s="14"/>
      <c r="B31" s="14"/>
      <c r="C31" s="22"/>
      <c r="D31" s="55"/>
      <c r="E31" s="54"/>
      <c r="F31" s="54"/>
      <c r="G31" s="54"/>
      <c r="H31" s="54"/>
    </row>
    <row r="33" spans="8:8" x14ac:dyDescent="0.25">
      <c r="H33" t="s">
        <v>82</v>
      </c>
    </row>
    <row r="34" spans="8:8" x14ac:dyDescent="0.25">
      <c r="H34" t="s">
        <v>89</v>
      </c>
    </row>
  </sheetData>
  <mergeCells count="5">
    <mergeCell ref="A20:H20"/>
    <mergeCell ref="A2:H2"/>
    <mergeCell ref="A4:H4"/>
    <mergeCell ref="A6:H6"/>
    <mergeCell ref="A8:H8"/>
  </mergeCells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topLeftCell="A7" workbookViewId="0">
      <selection activeCell="J29" sqref="J29"/>
    </sheetView>
  </sheetViews>
  <sheetFormatPr defaultRowHeight="15" x14ac:dyDescent="0.25"/>
  <cols>
    <col min="1" max="6" width="25.28515625" customWidth="1"/>
  </cols>
  <sheetData>
    <row r="1" spans="1:6" x14ac:dyDescent="0.25">
      <c r="A1" t="s">
        <v>86</v>
      </c>
    </row>
    <row r="2" spans="1:6" ht="42" customHeight="1" x14ac:dyDescent="0.25">
      <c r="A2" s="103" t="s">
        <v>83</v>
      </c>
      <c r="B2" s="103"/>
      <c r="C2" s="103"/>
      <c r="D2" s="103"/>
      <c r="E2" s="103"/>
      <c r="F2" s="103"/>
    </row>
    <row r="3" spans="1:6" ht="18" customHeight="1" x14ac:dyDescent="0.25">
      <c r="A3" s="3"/>
      <c r="B3" s="3"/>
      <c r="C3" s="3"/>
      <c r="D3" s="3"/>
      <c r="E3" s="3"/>
      <c r="F3" s="3"/>
    </row>
    <row r="4" spans="1:6" ht="15.75" customHeight="1" x14ac:dyDescent="0.25">
      <c r="A4" s="103" t="s">
        <v>17</v>
      </c>
      <c r="B4" s="103"/>
      <c r="C4" s="103"/>
      <c r="D4" s="103"/>
      <c r="E4" s="103"/>
      <c r="F4" s="103"/>
    </row>
    <row r="5" spans="1:6" ht="18" x14ac:dyDescent="0.25">
      <c r="B5" s="3"/>
      <c r="C5" s="3"/>
      <c r="D5" s="3"/>
      <c r="E5" s="4"/>
      <c r="F5" s="4"/>
    </row>
    <row r="6" spans="1:6" ht="18" customHeight="1" x14ac:dyDescent="0.25">
      <c r="A6" s="103" t="s">
        <v>4</v>
      </c>
      <c r="B6" s="103"/>
      <c r="C6" s="103"/>
      <c r="D6" s="103"/>
      <c r="E6" s="103"/>
      <c r="F6" s="103"/>
    </row>
    <row r="7" spans="1:6" ht="18" x14ac:dyDescent="0.25">
      <c r="A7" s="3"/>
      <c r="B7" s="3"/>
      <c r="C7" s="3"/>
      <c r="D7" s="3"/>
      <c r="E7" s="4"/>
      <c r="F7" s="4"/>
    </row>
    <row r="8" spans="1:6" ht="15.75" customHeight="1" x14ac:dyDescent="0.25">
      <c r="A8" s="103" t="s">
        <v>38</v>
      </c>
      <c r="B8" s="103"/>
      <c r="C8" s="103"/>
      <c r="D8" s="103"/>
      <c r="E8" s="103"/>
      <c r="F8" s="103"/>
    </row>
    <row r="9" spans="1:6" ht="18" x14ac:dyDescent="0.25">
      <c r="A9" s="3"/>
      <c r="B9" s="3"/>
      <c r="C9" s="3"/>
      <c r="D9" s="3"/>
      <c r="E9" s="4"/>
      <c r="F9" s="4"/>
    </row>
    <row r="10" spans="1:6" ht="25.5" x14ac:dyDescent="0.25">
      <c r="A10" s="17" t="s">
        <v>40</v>
      </c>
      <c r="B10" s="16" t="s">
        <v>90</v>
      </c>
      <c r="C10" s="17" t="s">
        <v>87</v>
      </c>
      <c r="D10" s="17" t="s">
        <v>84</v>
      </c>
      <c r="E10" s="17" t="s">
        <v>28</v>
      </c>
      <c r="F10" s="17" t="s">
        <v>85</v>
      </c>
    </row>
    <row r="11" spans="1:6" x14ac:dyDescent="0.25">
      <c r="A11" s="35" t="s">
        <v>0</v>
      </c>
      <c r="B11" s="68">
        <f>B12+B14+B16+B18</f>
        <v>0</v>
      </c>
      <c r="C11" s="68">
        <f>C12+C14+C16+C18</f>
        <v>0</v>
      </c>
      <c r="D11" s="68">
        <f t="shared" ref="D11:F11" si="0">D12+D14+D16+D18</f>
        <v>340000</v>
      </c>
      <c r="E11" s="68">
        <f t="shared" si="0"/>
        <v>355000</v>
      </c>
      <c r="F11" s="68">
        <f t="shared" si="0"/>
        <v>380000</v>
      </c>
    </row>
    <row r="12" spans="1:6" x14ac:dyDescent="0.25">
      <c r="A12" s="21" t="s">
        <v>45</v>
      </c>
      <c r="B12" s="68">
        <f>B13</f>
        <v>0</v>
      </c>
      <c r="C12" s="68">
        <f>C13</f>
        <v>0</v>
      </c>
      <c r="D12" s="68">
        <f t="shared" ref="D12:F12" si="1">D13</f>
        <v>255000</v>
      </c>
      <c r="E12" s="68">
        <f t="shared" si="1"/>
        <v>266000</v>
      </c>
      <c r="F12" s="68">
        <f t="shared" si="1"/>
        <v>283000</v>
      </c>
    </row>
    <row r="13" spans="1:6" x14ac:dyDescent="0.25">
      <c r="A13" s="12" t="s">
        <v>46</v>
      </c>
      <c r="B13" s="55">
        <v>0</v>
      </c>
      <c r="C13" s="54">
        <v>0</v>
      </c>
      <c r="D13" s="54">
        <v>255000</v>
      </c>
      <c r="E13" s="54">
        <v>266000</v>
      </c>
      <c r="F13" s="54">
        <v>283000</v>
      </c>
    </row>
    <row r="14" spans="1:6" x14ac:dyDescent="0.25">
      <c r="A14" s="21" t="s">
        <v>47</v>
      </c>
      <c r="B14" s="69">
        <f>B15</f>
        <v>0</v>
      </c>
      <c r="C14" s="69">
        <f>C15</f>
        <v>0</v>
      </c>
      <c r="D14" s="69">
        <f t="shared" ref="D14:F14" si="2">D15</f>
        <v>55750</v>
      </c>
      <c r="E14" s="69">
        <f t="shared" si="2"/>
        <v>58750</v>
      </c>
      <c r="F14" s="69">
        <f t="shared" si="2"/>
        <v>62000</v>
      </c>
    </row>
    <row r="15" spans="1:6" x14ac:dyDescent="0.25">
      <c r="A15" s="12" t="s">
        <v>48</v>
      </c>
      <c r="B15" s="54">
        <v>0</v>
      </c>
      <c r="C15" s="54">
        <v>0</v>
      </c>
      <c r="D15" s="54">
        <v>55750</v>
      </c>
      <c r="E15" s="54">
        <v>58750</v>
      </c>
      <c r="F15" s="54">
        <v>62000</v>
      </c>
    </row>
    <row r="16" spans="1:6" ht="25.5" x14ac:dyDescent="0.25">
      <c r="A16" s="10" t="s">
        <v>43</v>
      </c>
      <c r="B16" s="70">
        <f>B17</f>
        <v>0</v>
      </c>
      <c r="C16" s="69">
        <f>C17</f>
        <v>0</v>
      </c>
      <c r="D16" s="69">
        <f t="shared" ref="D16:F16" si="3">D17</f>
        <v>0</v>
      </c>
      <c r="E16" s="69">
        <f t="shared" si="3"/>
        <v>0</v>
      </c>
      <c r="F16" s="69">
        <f t="shared" si="3"/>
        <v>0</v>
      </c>
    </row>
    <row r="17" spans="1:6" ht="25.5" x14ac:dyDescent="0.25">
      <c r="A17" s="15" t="s">
        <v>44</v>
      </c>
      <c r="B17" s="55">
        <v>0</v>
      </c>
      <c r="C17" s="54">
        <v>0</v>
      </c>
      <c r="D17" s="54">
        <v>0</v>
      </c>
      <c r="E17" s="54">
        <v>0</v>
      </c>
      <c r="F17" s="54">
        <v>0</v>
      </c>
    </row>
    <row r="18" spans="1:6" x14ac:dyDescent="0.25">
      <c r="A18" s="35" t="s">
        <v>41</v>
      </c>
      <c r="B18" s="70">
        <f>B19</f>
        <v>0</v>
      </c>
      <c r="C18" s="69">
        <f>C19</f>
        <v>0</v>
      </c>
      <c r="D18" s="69">
        <f t="shared" ref="D18:F18" si="4">D19</f>
        <v>29250</v>
      </c>
      <c r="E18" s="69">
        <f t="shared" si="4"/>
        <v>30250</v>
      </c>
      <c r="F18" s="69">
        <f t="shared" si="4"/>
        <v>35000</v>
      </c>
    </row>
    <row r="19" spans="1:6" x14ac:dyDescent="0.25">
      <c r="A19" s="12" t="s">
        <v>42</v>
      </c>
      <c r="B19" s="55">
        <v>0</v>
      </c>
      <c r="C19" s="54">
        <v>0</v>
      </c>
      <c r="D19" s="54">
        <v>29250</v>
      </c>
      <c r="E19" s="54">
        <v>30250</v>
      </c>
      <c r="F19" s="54">
        <v>35000</v>
      </c>
    </row>
    <row r="22" spans="1:6" ht="15.75" customHeight="1" x14ac:dyDescent="0.25">
      <c r="A22" s="103" t="s">
        <v>39</v>
      </c>
      <c r="B22" s="103"/>
      <c r="C22" s="103"/>
      <c r="D22" s="103"/>
      <c r="E22" s="103"/>
      <c r="F22" s="103"/>
    </row>
    <row r="23" spans="1:6" ht="18" x14ac:dyDescent="0.25">
      <c r="A23" s="3"/>
      <c r="B23" s="3"/>
      <c r="C23" s="3"/>
      <c r="D23" s="3"/>
      <c r="E23" s="4"/>
      <c r="F23" s="4"/>
    </row>
    <row r="24" spans="1:6" ht="25.5" x14ac:dyDescent="0.25">
      <c r="A24" s="17" t="s">
        <v>40</v>
      </c>
      <c r="B24" s="16" t="s">
        <v>90</v>
      </c>
      <c r="C24" s="17" t="s">
        <v>87</v>
      </c>
      <c r="D24" s="17" t="s">
        <v>84</v>
      </c>
      <c r="E24" s="17" t="s">
        <v>28</v>
      </c>
      <c r="F24" s="17" t="s">
        <v>85</v>
      </c>
    </row>
    <row r="25" spans="1:6" x14ac:dyDescent="0.25">
      <c r="A25" s="35" t="s">
        <v>1</v>
      </c>
      <c r="B25" s="63">
        <f>B26+B28+B30+B32</f>
        <v>0</v>
      </c>
      <c r="C25" s="63">
        <f t="shared" ref="C25:F25" si="5">C26+C28+C30+C32</f>
        <v>0</v>
      </c>
      <c r="D25" s="63">
        <f t="shared" si="5"/>
        <v>340000</v>
      </c>
      <c r="E25" s="63">
        <f t="shared" si="5"/>
        <v>355000</v>
      </c>
      <c r="F25" s="63">
        <f t="shared" si="5"/>
        <v>390000</v>
      </c>
    </row>
    <row r="26" spans="1:6" ht="15.75" customHeight="1" x14ac:dyDescent="0.25">
      <c r="A26" s="21" t="s">
        <v>45</v>
      </c>
      <c r="B26" s="70">
        <f>B27</f>
        <v>0</v>
      </c>
      <c r="C26" s="70">
        <f t="shared" ref="C26:F26" si="6">C27</f>
        <v>0</v>
      </c>
      <c r="D26" s="70">
        <f t="shared" si="6"/>
        <v>255000</v>
      </c>
      <c r="E26" s="70">
        <f t="shared" si="6"/>
        <v>266000</v>
      </c>
      <c r="F26" s="70">
        <f t="shared" si="6"/>
        <v>283000</v>
      </c>
    </row>
    <row r="27" spans="1:6" ht="15.75" customHeight="1" x14ac:dyDescent="0.25">
      <c r="A27" s="12" t="s">
        <v>46</v>
      </c>
      <c r="B27" s="55">
        <v>0</v>
      </c>
      <c r="C27" s="54">
        <v>0</v>
      </c>
      <c r="D27" s="54">
        <v>255000</v>
      </c>
      <c r="E27" s="54">
        <v>266000</v>
      </c>
      <c r="F27" s="54">
        <v>283000</v>
      </c>
    </row>
    <row r="28" spans="1:6" ht="15.75" customHeight="1" x14ac:dyDescent="0.25">
      <c r="A28" s="21" t="s">
        <v>47</v>
      </c>
      <c r="B28" s="70">
        <f>B29</f>
        <v>0</v>
      </c>
      <c r="C28" s="70">
        <f t="shared" ref="C28:F28" si="7">C29</f>
        <v>0</v>
      </c>
      <c r="D28" s="70">
        <f t="shared" si="7"/>
        <v>55750</v>
      </c>
      <c r="E28" s="70">
        <f t="shared" si="7"/>
        <v>58750</v>
      </c>
      <c r="F28" s="70">
        <f t="shared" si="7"/>
        <v>72000</v>
      </c>
    </row>
    <row r="29" spans="1:6" ht="15.75" customHeight="1" x14ac:dyDescent="0.25">
      <c r="A29" s="12" t="s">
        <v>48</v>
      </c>
      <c r="B29" s="55">
        <v>0</v>
      </c>
      <c r="C29" s="54">
        <v>0</v>
      </c>
      <c r="D29" s="97">
        <v>55750</v>
      </c>
      <c r="E29" s="97">
        <v>58750</v>
      </c>
      <c r="F29" s="97">
        <v>72000</v>
      </c>
    </row>
    <row r="30" spans="1:6" ht="25.5" x14ac:dyDescent="0.25">
      <c r="A30" s="10" t="s">
        <v>43</v>
      </c>
      <c r="B30" s="70">
        <f>B31</f>
        <v>0</v>
      </c>
      <c r="C30" s="70">
        <f t="shared" ref="C30:F30" si="8">C31</f>
        <v>0</v>
      </c>
      <c r="D30" s="70">
        <f t="shared" si="8"/>
        <v>0</v>
      </c>
      <c r="E30" s="70">
        <f t="shared" si="8"/>
        <v>0</v>
      </c>
      <c r="F30" s="70">
        <f t="shared" si="8"/>
        <v>0</v>
      </c>
    </row>
    <row r="31" spans="1:6" ht="25.5" x14ac:dyDescent="0.25">
      <c r="A31" s="15" t="s">
        <v>44</v>
      </c>
      <c r="B31" s="55">
        <v>0</v>
      </c>
      <c r="C31" s="54">
        <v>0</v>
      </c>
      <c r="D31" s="97">
        <v>0</v>
      </c>
      <c r="E31" s="97">
        <v>0</v>
      </c>
      <c r="F31" s="97">
        <v>0</v>
      </c>
    </row>
    <row r="32" spans="1:6" x14ac:dyDescent="0.25">
      <c r="A32" s="35" t="s">
        <v>41</v>
      </c>
      <c r="B32" s="70">
        <f>B33</f>
        <v>0</v>
      </c>
      <c r="C32" s="70">
        <f t="shared" ref="C32:F32" si="9">C33</f>
        <v>0</v>
      </c>
      <c r="D32" s="70">
        <f t="shared" si="9"/>
        <v>29250</v>
      </c>
      <c r="E32" s="70">
        <f t="shared" si="9"/>
        <v>30250</v>
      </c>
      <c r="F32" s="70">
        <f t="shared" si="9"/>
        <v>35000</v>
      </c>
    </row>
    <row r="33" spans="1:6" x14ac:dyDescent="0.25">
      <c r="A33" s="12" t="s">
        <v>42</v>
      </c>
      <c r="B33" s="58">
        <v>0</v>
      </c>
      <c r="C33" s="58">
        <v>0</v>
      </c>
      <c r="D33" s="58">
        <v>29250</v>
      </c>
      <c r="E33" s="58">
        <v>30250</v>
      </c>
      <c r="F33" s="58">
        <v>35000</v>
      </c>
    </row>
    <row r="35" spans="1:6" x14ac:dyDescent="0.25">
      <c r="F35" t="s">
        <v>82</v>
      </c>
    </row>
    <row r="36" spans="1:6" x14ac:dyDescent="0.25">
      <c r="F36" t="s">
        <v>89</v>
      </c>
    </row>
  </sheetData>
  <mergeCells count="5">
    <mergeCell ref="A2:F2"/>
    <mergeCell ref="A4:F4"/>
    <mergeCell ref="A6:F6"/>
    <mergeCell ref="A8:F8"/>
    <mergeCell ref="A22:F22"/>
  </mergeCells>
  <pageMargins left="0.7" right="0.7" top="0.75" bottom="0.75" header="0.3" footer="0.3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workbookViewId="0">
      <selection activeCell="J17" sqref="J17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6" x14ac:dyDescent="0.25">
      <c r="A1" t="s">
        <v>86</v>
      </c>
    </row>
    <row r="2" spans="1:6" ht="42" customHeight="1" x14ac:dyDescent="0.25">
      <c r="A2" s="103" t="s">
        <v>83</v>
      </c>
      <c r="B2" s="103"/>
      <c r="C2" s="103"/>
      <c r="D2" s="103"/>
      <c r="E2" s="103"/>
      <c r="F2" s="103"/>
    </row>
    <row r="3" spans="1:6" ht="18" customHeight="1" x14ac:dyDescent="0.25">
      <c r="A3" s="3"/>
      <c r="B3" s="3"/>
      <c r="C3" s="3"/>
      <c r="D3" s="3"/>
      <c r="E3" s="3"/>
      <c r="F3" s="3"/>
    </row>
    <row r="4" spans="1:6" ht="15.75" x14ac:dyDescent="0.25">
      <c r="A4" s="103" t="s">
        <v>17</v>
      </c>
      <c r="B4" s="103"/>
      <c r="C4" s="103"/>
      <c r="D4" s="103"/>
      <c r="E4" s="116"/>
      <c r="F4" s="116"/>
    </row>
    <row r="5" spans="1:6" ht="18" x14ac:dyDescent="0.25">
      <c r="A5" s="3"/>
      <c r="B5" s="3"/>
      <c r="C5" s="3"/>
      <c r="D5" s="3"/>
      <c r="E5" s="4"/>
      <c r="F5" s="4"/>
    </row>
    <row r="6" spans="1:6" ht="18" customHeight="1" x14ac:dyDescent="0.25">
      <c r="A6" s="103" t="s">
        <v>4</v>
      </c>
      <c r="B6" s="104"/>
      <c r="C6" s="104"/>
      <c r="D6" s="104"/>
      <c r="E6" s="104"/>
      <c r="F6" s="104"/>
    </row>
    <row r="7" spans="1:6" ht="18" x14ac:dyDescent="0.25">
      <c r="A7" s="3"/>
      <c r="B7" s="3"/>
      <c r="C7" s="3"/>
      <c r="D7" s="3"/>
      <c r="E7" s="4"/>
      <c r="F7" s="4"/>
    </row>
    <row r="8" spans="1:6" ht="15.75" x14ac:dyDescent="0.25">
      <c r="A8" s="103" t="s">
        <v>12</v>
      </c>
      <c r="B8" s="121"/>
      <c r="C8" s="121"/>
      <c r="D8" s="121"/>
      <c r="E8" s="121"/>
      <c r="F8" s="121"/>
    </row>
    <row r="9" spans="1:6" ht="18" x14ac:dyDescent="0.25">
      <c r="A9" s="3"/>
      <c r="B9" s="3"/>
      <c r="C9" s="3"/>
      <c r="D9" s="3"/>
      <c r="E9" s="4"/>
      <c r="F9" s="4"/>
    </row>
    <row r="10" spans="1:6" ht="25.5" x14ac:dyDescent="0.25">
      <c r="A10" s="17" t="s">
        <v>40</v>
      </c>
      <c r="B10" s="16" t="s">
        <v>90</v>
      </c>
      <c r="C10" s="17" t="s">
        <v>87</v>
      </c>
      <c r="D10" s="17" t="s">
        <v>84</v>
      </c>
      <c r="E10" s="17" t="s">
        <v>28</v>
      </c>
      <c r="F10" s="17" t="s">
        <v>85</v>
      </c>
    </row>
    <row r="11" spans="1:6" ht="15.75" customHeight="1" x14ac:dyDescent="0.25">
      <c r="A11" s="10" t="s">
        <v>13</v>
      </c>
      <c r="B11" s="78">
        <f>SUM(B12)</f>
        <v>0</v>
      </c>
      <c r="C11" s="78">
        <f>SUM(C12)</f>
        <v>0</v>
      </c>
      <c r="D11" s="78">
        <f t="shared" ref="D11:F11" si="0">SUM(D12)</f>
        <v>340000</v>
      </c>
      <c r="E11" s="78">
        <f t="shared" si="0"/>
        <v>355000</v>
      </c>
      <c r="F11" s="78">
        <f t="shared" si="0"/>
        <v>390000</v>
      </c>
    </row>
    <row r="12" spans="1:6" x14ac:dyDescent="0.25">
      <c r="A12" s="57" t="s">
        <v>75</v>
      </c>
      <c r="B12" s="79">
        <f>B13+B14</f>
        <v>0</v>
      </c>
      <c r="C12" s="79">
        <f t="shared" ref="C12:F12" si="1">C13+C14</f>
        <v>0</v>
      </c>
      <c r="D12" s="79">
        <f t="shared" si="1"/>
        <v>340000</v>
      </c>
      <c r="E12" s="79">
        <f t="shared" si="1"/>
        <v>355000</v>
      </c>
      <c r="F12" s="79">
        <f t="shared" si="1"/>
        <v>390000</v>
      </c>
    </row>
    <row r="13" spans="1:6" x14ac:dyDescent="0.25">
      <c r="A13" s="57" t="s">
        <v>74</v>
      </c>
      <c r="B13" s="79">
        <v>0</v>
      </c>
      <c r="C13" s="79">
        <v>0</v>
      </c>
      <c r="D13" s="79">
        <v>340000</v>
      </c>
      <c r="E13" s="79">
        <v>355000</v>
      </c>
      <c r="F13" s="79">
        <v>390000</v>
      </c>
    </row>
    <row r="14" spans="1:6" x14ac:dyDescent="0.25">
      <c r="A14" s="57"/>
      <c r="B14" s="79"/>
      <c r="C14" s="79"/>
      <c r="D14" s="79"/>
      <c r="E14" s="79"/>
      <c r="F14" s="79"/>
    </row>
    <row r="16" spans="1:6" x14ac:dyDescent="0.25">
      <c r="F16" t="s">
        <v>82</v>
      </c>
    </row>
    <row r="17" spans="6:6" x14ac:dyDescent="0.25">
      <c r="F17" t="s">
        <v>89</v>
      </c>
    </row>
  </sheetData>
  <mergeCells count="4">
    <mergeCell ref="A2:F2"/>
    <mergeCell ref="A4:F4"/>
    <mergeCell ref="A6:F6"/>
    <mergeCell ref="A8:F8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workbookViewId="0">
      <selection activeCell="D8" sqref="D8:H8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8" x14ac:dyDescent="0.25">
      <c r="A1" t="s">
        <v>86</v>
      </c>
    </row>
    <row r="2" spans="1:8" ht="42" customHeight="1" x14ac:dyDescent="0.25">
      <c r="A2" s="103" t="s">
        <v>83</v>
      </c>
      <c r="B2" s="103"/>
      <c r="C2" s="103"/>
      <c r="D2" s="103"/>
      <c r="E2" s="103"/>
      <c r="F2" s="103"/>
      <c r="G2" s="103"/>
      <c r="H2" s="103"/>
    </row>
    <row r="3" spans="1:8" ht="18" customHeight="1" x14ac:dyDescent="0.25">
      <c r="A3" s="3"/>
      <c r="B3" s="3"/>
      <c r="C3" s="3"/>
      <c r="D3" s="3"/>
      <c r="E3" s="3"/>
      <c r="F3" s="3"/>
      <c r="G3" s="3"/>
      <c r="H3" s="3"/>
    </row>
    <row r="4" spans="1:8" ht="15.75" customHeight="1" x14ac:dyDescent="0.25">
      <c r="A4" s="103" t="s">
        <v>17</v>
      </c>
      <c r="B4" s="103"/>
      <c r="C4" s="103"/>
      <c r="D4" s="103"/>
      <c r="E4" s="103"/>
      <c r="F4" s="103"/>
      <c r="G4" s="103"/>
      <c r="H4" s="103"/>
    </row>
    <row r="5" spans="1:8" ht="18" x14ac:dyDescent="0.25">
      <c r="A5" s="3"/>
      <c r="B5" s="3"/>
      <c r="C5" s="3"/>
      <c r="D5" s="3"/>
      <c r="E5" s="3"/>
      <c r="F5" s="3"/>
      <c r="G5" s="4"/>
      <c r="H5" s="4"/>
    </row>
    <row r="6" spans="1:8" ht="18" customHeight="1" x14ac:dyDescent="0.25">
      <c r="A6" s="103" t="s">
        <v>49</v>
      </c>
      <c r="B6" s="103"/>
      <c r="C6" s="103"/>
      <c r="D6" s="103"/>
      <c r="E6" s="103"/>
      <c r="F6" s="103"/>
      <c r="G6" s="103"/>
      <c r="H6" s="103"/>
    </row>
    <row r="7" spans="1:8" ht="18" x14ac:dyDescent="0.25">
      <c r="A7" s="3"/>
      <c r="B7" s="3"/>
      <c r="C7" s="3"/>
      <c r="D7" s="3"/>
      <c r="E7" s="3"/>
      <c r="F7" s="3"/>
      <c r="G7" s="4"/>
      <c r="H7" s="4"/>
    </row>
    <row r="8" spans="1:8" ht="25.5" x14ac:dyDescent="0.25">
      <c r="A8" s="17" t="s">
        <v>5</v>
      </c>
      <c r="B8" s="16" t="s">
        <v>6</v>
      </c>
      <c r="C8" s="16" t="s">
        <v>27</v>
      </c>
      <c r="D8" s="16" t="s">
        <v>90</v>
      </c>
      <c r="E8" s="17" t="s">
        <v>87</v>
      </c>
      <c r="F8" s="17" t="s">
        <v>84</v>
      </c>
      <c r="G8" s="17" t="s">
        <v>28</v>
      </c>
      <c r="H8" s="17" t="s">
        <v>85</v>
      </c>
    </row>
    <row r="9" spans="1:8" x14ac:dyDescent="0.25">
      <c r="A9" s="33"/>
      <c r="B9" s="34"/>
      <c r="C9" s="32" t="s">
        <v>51</v>
      </c>
      <c r="D9" s="82">
        <f>D10</f>
        <v>0</v>
      </c>
      <c r="E9" s="82">
        <f>E10</f>
        <v>0</v>
      </c>
      <c r="F9" s="82">
        <f t="shared" ref="F9:H9" si="0">F10</f>
        <v>0</v>
      </c>
      <c r="G9" s="82">
        <f t="shared" si="0"/>
        <v>0</v>
      </c>
      <c r="H9" s="82">
        <f t="shared" si="0"/>
        <v>0</v>
      </c>
    </row>
    <row r="10" spans="1:8" ht="25.5" x14ac:dyDescent="0.25">
      <c r="A10" s="10">
        <v>8</v>
      </c>
      <c r="B10" s="10"/>
      <c r="C10" s="10" t="s">
        <v>14</v>
      </c>
      <c r="D10" s="78">
        <f>SUM(D11)</f>
        <v>0</v>
      </c>
      <c r="E10" s="78">
        <f>SUM(E11)</f>
        <v>0</v>
      </c>
      <c r="F10" s="78">
        <f t="shared" ref="F10:H10" si="1">SUM(F11)</f>
        <v>0</v>
      </c>
      <c r="G10" s="78">
        <f t="shared" si="1"/>
        <v>0</v>
      </c>
      <c r="H10" s="78">
        <f t="shared" si="1"/>
        <v>0</v>
      </c>
    </row>
    <row r="11" spans="1:8" x14ac:dyDescent="0.25">
      <c r="A11" s="10"/>
      <c r="B11" s="14">
        <v>84</v>
      </c>
      <c r="C11" s="14" t="s">
        <v>21</v>
      </c>
      <c r="D11" s="80">
        <v>0</v>
      </c>
      <c r="E11" s="78">
        <v>0</v>
      </c>
      <c r="F11" s="78">
        <v>0</v>
      </c>
      <c r="G11" s="78">
        <v>0</v>
      </c>
      <c r="H11" s="78">
        <v>0</v>
      </c>
    </row>
    <row r="12" spans="1:8" x14ac:dyDescent="0.25">
      <c r="A12" s="10"/>
      <c r="B12" s="14"/>
      <c r="C12" s="32" t="s">
        <v>54</v>
      </c>
      <c r="D12" s="83">
        <f>D13</f>
        <v>0</v>
      </c>
      <c r="E12" s="83">
        <f>E13</f>
        <v>0</v>
      </c>
      <c r="F12" s="83">
        <f t="shared" ref="F12:H12" si="2">F13</f>
        <v>0</v>
      </c>
      <c r="G12" s="83">
        <f t="shared" si="2"/>
        <v>0</v>
      </c>
      <c r="H12" s="83">
        <f t="shared" si="2"/>
        <v>0</v>
      </c>
    </row>
    <row r="13" spans="1:8" ht="25.5" x14ac:dyDescent="0.25">
      <c r="A13" s="13">
        <v>5</v>
      </c>
      <c r="B13" s="13"/>
      <c r="C13" s="21" t="s">
        <v>15</v>
      </c>
      <c r="D13" s="78">
        <f>SUM(D14)</f>
        <v>0</v>
      </c>
      <c r="E13" s="78">
        <f>SUM(E14)</f>
        <v>0</v>
      </c>
      <c r="F13" s="78">
        <f t="shared" ref="F13:H13" si="3">SUM(F14)</f>
        <v>0</v>
      </c>
      <c r="G13" s="78">
        <f t="shared" si="3"/>
        <v>0</v>
      </c>
      <c r="H13" s="78">
        <f t="shared" si="3"/>
        <v>0</v>
      </c>
    </row>
    <row r="14" spans="1:8" ht="25.5" x14ac:dyDescent="0.25">
      <c r="A14" s="14"/>
      <c r="B14" s="14">
        <v>54</v>
      </c>
      <c r="C14" s="22" t="s">
        <v>22</v>
      </c>
      <c r="D14" s="80">
        <v>0</v>
      </c>
      <c r="E14" s="78">
        <v>0</v>
      </c>
      <c r="F14" s="78">
        <v>0</v>
      </c>
      <c r="G14" s="78">
        <v>0</v>
      </c>
      <c r="H14" s="81">
        <v>0</v>
      </c>
    </row>
    <row r="16" spans="1:8" x14ac:dyDescent="0.25">
      <c r="H16" t="s">
        <v>82</v>
      </c>
    </row>
    <row r="17" spans="8:8" x14ac:dyDescent="0.25">
      <c r="H17" t="s">
        <v>89</v>
      </c>
    </row>
  </sheetData>
  <mergeCells count="3">
    <mergeCell ref="A2:H2"/>
    <mergeCell ref="A4:H4"/>
    <mergeCell ref="A6:H6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workbookViewId="0">
      <selection activeCell="B8" sqref="B8:F8"/>
    </sheetView>
  </sheetViews>
  <sheetFormatPr defaultRowHeight="15" x14ac:dyDescent="0.25"/>
  <cols>
    <col min="1" max="6" width="25.28515625" customWidth="1"/>
  </cols>
  <sheetData>
    <row r="1" spans="1:6" x14ac:dyDescent="0.25">
      <c r="A1" t="s">
        <v>86</v>
      </c>
    </row>
    <row r="2" spans="1:6" ht="42" customHeight="1" x14ac:dyDescent="0.25">
      <c r="A2" s="103" t="s">
        <v>83</v>
      </c>
      <c r="B2" s="103"/>
      <c r="C2" s="103"/>
      <c r="D2" s="103"/>
      <c r="E2" s="103"/>
      <c r="F2" s="103"/>
    </row>
    <row r="3" spans="1:6" ht="18" customHeight="1" x14ac:dyDescent="0.25">
      <c r="A3" s="3"/>
      <c r="B3" s="3"/>
      <c r="C3" s="3"/>
      <c r="D3" s="3"/>
      <c r="E3" s="3"/>
      <c r="F3" s="3"/>
    </row>
    <row r="4" spans="1:6" ht="15.75" customHeight="1" x14ac:dyDescent="0.25">
      <c r="A4" s="103" t="s">
        <v>17</v>
      </c>
      <c r="B4" s="103"/>
      <c r="C4" s="103"/>
      <c r="D4" s="103"/>
      <c r="E4" s="103"/>
      <c r="F4" s="103"/>
    </row>
    <row r="5" spans="1:6" ht="18" x14ac:dyDescent="0.25">
      <c r="A5" s="3"/>
      <c r="B5" s="3"/>
      <c r="C5" s="3"/>
      <c r="D5" s="3"/>
      <c r="E5" s="4"/>
      <c r="F5" s="4"/>
    </row>
    <row r="6" spans="1:6" ht="18" customHeight="1" x14ac:dyDescent="0.25">
      <c r="A6" s="103" t="s">
        <v>50</v>
      </c>
      <c r="B6" s="103"/>
      <c r="C6" s="103"/>
      <c r="D6" s="103"/>
      <c r="E6" s="103"/>
      <c r="F6" s="103"/>
    </row>
    <row r="7" spans="1:6" ht="18" x14ac:dyDescent="0.25">
      <c r="A7" s="3"/>
      <c r="B7" s="3"/>
      <c r="C7" s="3"/>
      <c r="D7" s="3"/>
      <c r="E7" s="4"/>
      <c r="F7" s="4"/>
    </row>
    <row r="8" spans="1:6" ht="25.5" x14ac:dyDescent="0.25">
      <c r="A8" s="16" t="s">
        <v>40</v>
      </c>
      <c r="B8" s="16" t="s">
        <v>90</v>
      </c>
      <c r="C8" s="17" t="s">
        <v>87</v>
      </c>
      <c r="D8" s="17" t="s">
        <v>84</v>
      </c>
      <c r="E8" s="17" t="s">
        <v>28</v>
      </c>
      <c r="F8" s="17" t="s">
        <v>85</v>
      </c>
    </row>
    <row r="9" spans="1:6" x14ac:dyDescent="0.25">
      <c r="A9" s="10" t="s">
        <v>51</v>
      </c>
      <c r="B9" s="84">
        <f>B10</f>
        <v>0</v>
      </c>
      <c r="C9" s="84">
        <f>C10</f>
        <v>0</v>
      </c>
      <c r="D9" s="84">
        <f t="shared" ref="D9:F10" si="0">D10</f>
        <v>0</v>
      </c>
      <c r="E9" s="84">
        <f t="shared" si="0"/>
        <v>0</v>
      </c>
      <c r="F9" s="84">
        <f t="shared" si="0"/>
        <v>0</v>
      </c>
    </row>
    <row r="10" spans="1:6" ht="25.5" x14ac:dyDescent="0.25">
      <c r="A10" s="10" t="s">
        <v>52</v>
      </c>
      <c r="B10" s="84">
        <f>B11</f>
        <v>0</v>
      </c>
      <c r="C10" s="84">
        <f>C11</f>
        <v>0</v>
      </c>
      <c r="D10" s="84">
        <f t="shared" si="0"/>
        <v>0</v>
      </c>
      <c r="E10" s="84">
        <f t="shared" si="0"/>
        <v>0</v>
      </c>
      <c r="F10" s="84">
        <f t="shared" si="0"/>
        <v>0</v>
      </c>
    </row>
    <row r="11" spans="1:6" ht="25.5" x14ac:dyDescent="0.25">
      <c r="A11" s="15" t="s">
        <v>53</v>
      </c>
      <c r="B11" s="7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5">
      <c r="A12" s="10" t="s">
        <v>54</v>
      </c>
      <c r="B12" s="84">
        <f>B13</f>
        <v>0</v>
      </c>
      <c r="C12" s="84">
        <f t="shared" ref="C12:F12" si="1">C13</f>
        <v>0</v>
      </c>
      <c r="D12" s="84">
        <f t="shared" si="1"/>
        <v>0</v>
      </c>
      <c r="E12" s="84">
        <f t="shared" si="1"/>
        <v>0</v>
      </c>
      <c r="F12" s="84">
        <f t="shared" si="1"/>
        <v>0</v>
      </c>
    </row>
    <row r="13" spans="1:6" x14ac:dyDescent="0.25">
      <c r="A13" s="21" t="s">
        <v>45</v>
      </c>
      <c r="B13" s="84">
        <f>B14</f>
        <v>0</v>
      </c>
      <c r="C13" s="84">
        <f>C14</f>
        <v>0</v>
      </c>
      <c r="D13" s="84">
        <f t="shared" ref="D13:F13" si="2">D14</f>
        <v>0</v>
      </c>
      <c r="E13" s="84">
        <f t="shared" si="2"/>
        <v>0</v>
      </c>
      <c r="F13" s="84">
        <f t="shared" si="2"/>
        <v>0</v>
      </c>
    </row>
    <row r="14" spans="1:6" x14ac:dyDescent="0.25">
      <c r="A14" s="12" t="s">
        <v>46</v>
      </c>
      <c r="B14" s="7">
        <v>0</v>
      </c>
      <c r="C14" s="8">
        <v>0</v>
      </c>
      <c r="D14" s="8">
        <v>0</v>
      </c>
      <c r="E14" s="8">
        <v>0</v>
      </c>
      <c r="F14" s="9">
        <v>0</v>
      </c>
    </row>
    <row r="16" spans="1:6" x14ac:dyDescent="0.25">
      <c r="F16" t="s">
        <v>82</v>
      </c>
    </row>
    <row r="17" spans="6:6" x14ac:dyDescent="0.25">
      <c r="F17" t="s">
        <v>89</v>
      </c>
    </row>
  </sheetData>
  <mergeCells count="3">
    <mergeCell ref="A2:F2"/>
    <mergeCell ref="A4:F4"/>
    <mergeCell ref="A6:F6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6"/>
  <sheetViews>
    <sheetView topLeftCell="A4" zoomScaleNormal="100" workbookViewId="0">
      <selection activeCell="I12" sqref="I12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5703125" customWidth="1"/>
    <col min="4" max="4" width="22.42578125" customWidth="1"/>
    <col min="5" max="5" width="16.7109375" customWidth="1"/>
    <col min="6" max="6" width="18" customWidth="1"/>
    <col min="7" max="8" width="17.28515625" customWidth="1"/>
    <col min="9" max="9" width="17" customWidth="1"/>
    <col min="12" max="12" width="10.140625" bestFit="1" customWidth="1"/>
    <col min="16" max="16" width="10.140625" bestFit="1" customWidth="1"/>
  </cols>
  <sheetData>
    <row r="1" spans="1:16" x14ac:dyDescent="0.25">
      <c r="A1" t="s">
        <v>86</v>
      </c>
    </row>
    <row r="2" spans="1:16" ht="42" customHeight="1" x14ac:dyDescent="0.25">
      <c r="A2" s="103" t="s">
        <v>83</v>
      </c>
      <c r="B2" s="103"/>
      <c r="C2" s="103"/>
      <c r="D2" s="103"/>
      <c r="E2" s="103"/>
      <c r="F2" s="103"/>
      <c r="G2" s="103"/>
      <c r="H2" s="103"/>
      <c r="I2" s="103"/>
    </row>
    <row r="3" spans="1:16" ht="18" x14ac:dyDescent="0.25">
      <c r="A3" s="3"/>
      <c r="B3" s="3"/>
      <c r="C3" s="3"/>
      <c r="D3" s="3"/>
      <c r="E3" s="3"/>
      <c r="F3" s="3"/>
      <c r="G3" s="3"/>
      <c r="H3" s="4"/>
      <c r="I3" s="4"/>
    </row>
    <row r="4" spans="1:16" ht="18" customHeight="1" x14ac:dyDescent="0.25">
      <c r="A4" s="103" t="s">
        <v>16</v>
      </c>
      <c r="B4" s="104"/>
      <c r="C4" s="104"/>
      <c r="D4" s="104"/>
      <c r="E4" s="104"/>
      <c r="F4" s="104"/>
      <c r="G4" s="104"/>
      <c r="H4" s="104"/>
      <c r="I4" s="104"/>
    </row>
    <row r="5" spans="1:16" ht="18" x14ac:dyDescent="0.25">
      <c r="A5" s="3"/>
      <c r="B5" s="3"/>
      <c r="C5" s="3"/>
      <c r="D5" s="3"/>
      <c r="E5" s="3"/>
      <c r="F5" s="3"/>
      <c r="G5" s="3"/>
      <c r="H5" s="4"/>
      <c r="I5" s="4"/>
    </row>
    <row r="6" spans="1:16" ht="25.5" x14ac:dyDescent="0.25">
      <c r="A6" s="143" t="s">
        <v>18</v>
      </c>
      <c r="B6" s="144"/>
      <c r="C6" s="145"/>
      <c r="D6" s="16" t="s">
        <v>19</v>
      </c>
      <c r="E6" s="16" t="s">
        <v>88</v>
      </c>
      <c r="F6" s="17" t="s">
        <v>87</v>
      </c>
      <c r="G6" s="17" t="s">
        <v>84</v>
      </c>
      <c r="H6" s="17" t="s">
        <v>28</v>
      </c>
      <c r="I6" s="17" t="s">
        <v>85</v>
      </c>
    </row>
    <row r="7" spans="1:16" ht="26.25" customHeight="1" x14ac:dyDescent="0.25">
      <c r="A7" s="128" t="s">
        <v>64</v>
      </c>
      <c r="B7" s="129"/>
      <c r="C7" s="130"/>
      <c r="D7" s="24" t="s">
        <v>65</v>
      </c>
      <c r="E7" s="78">
        <f>E8+E27</f>
        <v>0</v>
      </c>
      <c r="F7" s="78">
        <f>F8+F27</f>
        <v>0</v>
      </c>
      <c r="G7" s="78">
        <f>G8+G27</f>
        <v>340000</v>
      </c>
      <c r="H7" s="78">
        <f t="shared" ref="H7:I7" si="0">H8+H27</f>
        <v>355000</v>
      </c>
      <c r="I7" s="78">
        <f t="shared" si="0"/>
        <v>390000</v>
      </c>
    </row>
    <row r="8" spans="1:16" ht="27.75" customHeight="1" x14ac:dyDescent="0.25">
      <c r="A8" s="128" t="s">
        <v>66</v>
      </c>
      <c r="B8" s="129"/>
      <c r="C8" s="130"/>
      <c r="D8" s="24" t="s">
        <v>67</v>
      </c>
      <c r="E8" s="78">
        <f>E9+E16+E20+E24</f>
        <v>0</v>
      </c>
      <c r="F8" s="78">
        <f>F9+F16+F20+F24</f>
        <v>0</v>
      </c>
      <c r="G8" s="78">
        <f t="shared" ref="G8:I8" si="1">G9+G16+G20+G24</f>
        <v>335000</v>
      </c>
      <c r="H8" s="78">
        <f t="shared" si="1"/>
        <v>348000</v>
      </c>
      <c r="I8" s="78">
        <f t="shared" si="1"/>
        <v>378000</v>
      </c>
      <c r="L8">
        <v>31</v>
      </c>
      <c r="M8">
        <v>32</v>
      </c>
      <c r="N8">
        <v>34</v>
      </c>
      <c r="O8">
        <v>42</v>
      </c>
    </row>
    <row r="9" spans="1:16" ht="15" customHeight="1" x14ac:dyDescent="0.25">
      <c r="A9" s="125">
        <v>11</v>
      </c>
      <c r="B9" s="126"/>
      <c r="C9" s="127"/>
      <c r="D9" s="59" t="s">
        <v>68</v>
      </c>
      <c r="E9" s="86">
        <f>E10+E14</f>
        <v>0</v>
      </c>
      <c r="F9" s="86">
        <f t="shared" ref="F9:I9" si="2">F10+F14</f>
        <v>0</v>
      </c>
      <c r="G9" s="86">
        <f t="shared" si="2"/>
        <v>252000</v>
      </c>
      <c r="H9" s="86">
        <f t="shared" si="2"/>
        <v>263000</v>
      </c>
      <c r="I9" s="86">
        <f t="shared" si="2"/>
        <v>278000</v>
      </c>
      <c r="K9">
        <v>2025</v>
      </c>
      <c r="L9" s="146">
        <f>SUM(G11+G18+G22)</f>
        <v>268000</v>
      </c>
      <c r="M9" s="146">
        <f>SUM(G12+G19+G26+G33)</f>
        <v>67000</v>
      </c>
      <c r="N9" s="146">
        <f>SUM(G13)</f>
        <v>2000</v>
      </c>
      <c r="O9" s="146">
        <f>SUM(G29)</f>
        <v>3000</v>
      </c>
      <c r="P9" s="146">
        <f>SUM(L9:O9)</f>
        <v>340000</v>
      </c>
    </row>
    <row r="10" spans="1:16" x14ac:dyDescent="0.25">
      <c r="A10" s="137">
        <v>3</v>
      </c>
      <c r="B10" s="138"/>
      <c r="C10" s="139"/>
      <c r="D10" s="23" t="s">
        <v>9</v>
      </c>
      <c r="E10" s="78">
        <f t="shared" ref="E10:I10" si="3">E11+E12+E13</f>
        <v>0</v>
      </c>
      <c r="F10" s="78">
        <f t="shared" si="3"/>
        <v>0</v>
      </c>
      <c r="G10" s="78">
        <f t="shared" si="3"/>
        <v>252000</v>
      </c>
      <c r="H10" s="78">
        <f t="shared" si="3"/>
        <v>263000</v>
      </c>
      <c r="I10" s="78">
        <f t="shared" si="3"/>
        <v>278000</v>
      </c>
    </row>
    <row r="11" spans="1:16" x14ac:dyDescent="0.25">
      <c r="A11" s="131">
        <v>31</v>
      </c>
      <c r="B11" s="132"/>
      <c r="C11" s="133"/>
      <c r="D11" s="23" t="s">
        <v>10</v>
      </c>
      <c r="E11" s="80"/>
      <c r="F11" s="78"/>
      <c r="G11" s="78">
        <v>225000</v>
      </c>
      <c r="H11" s="78">
        <v>234000</v>
      </c>
      <c r="I11" s="81">
        <v>240000</v>
      </c>
      <c r="K11" s="147">
        <v>2026</v>
      </c>
      <c r="L11" s="146">
        <f>SUM(H11+H18+H22)</f>
        <v>278000</v>
      </c>
      <c r="M11" s="146">
        <f>SUM(H12+H19+H26+H33)</f>
        <v>71000</v>
      </c>
      <c r="N11" s="146">
        <f>SUM(H13)</f>
        <v>2000</v>
      </c>
      <c r="O11" s="146">
        <f>SUM(H29+H31)</f>
        <v>4000</v>
      </c>
      <c r="P11" s="146">
        <f>SUM(L11:O11)</f>
        <v>355000</v>
      </c>
    </row>
    <row r="12" spans="1:16" x14ac:dyDescent="0.25">
      <c r="A12" s="131">
        <v>32</v>
      </c>
      <c r="B12" s="132"/>
      <c r="C12" s="133"/>
      <c r="D12" s="23" t="s">
        <v>20</v>
      </c>
      <c r="E12" s="80"/>
      <c r="F12" s="78"/>
      <c r="G12" s="78">
        <v>25000</v>
      </c>
      <c r="H12" s="78">
        <v>27000</v>
      </c>
      <c r="I12" s="81">
        <v>35000</v>
      </c>
    </row>
    <row r="13" spans="1:16" ht="15" customHeight="1" x14ac:dyDescent="0.25">
      <c r="A13" s="52">
        <v>34</v>
      </c>
      <c r="B13" s="51"/>
      <c r="C13" s="53"/>
      <c r="D13" s="23" t="s">
        <v>69</v>
      </c>
      <c r="E13" s="80"/>
      <c r="F13" s="78"/>
      <c r="G13" s="78">
        <v>2000</v>
      </c>
      <c r="H13" s="78">
        <v>2000</v>
      </c>
      <c r="I13" s="81">
        <v>3000</v>
      </c>
      <c r="K13" s="147">
        <v>2027</v>
      </c>
      <c r="L13" s="146"/>
      <c r="N13" s="146"/>
      <c r="O13" s="146"/>
      <c r="P13" s="146"/>
    </row>
    <row r="14" spans="1:16" ht="24" x14ac:dyDescent="0.25">
      <c r="A14" s="137">
        <v>5</v>
      </c>
      <c r="B14" s="138"/>
      <c r="C14" s="139"/>
      <c r="D14" s="85" t="s">
        <v>15</v>
      </c>
      <c r="E14" s="78">
        <f>SUM(E15)</f>
        <v>0</v>
      </c>
      <c r="F14" s="78">
        <f>SUM(F15)</f>
        <v>0</v>
      </c>
      <c r="G14" s="78">
        <f t="shared" ref="G14" si="4">SUM(G15)</f>
        <v>0</v>
      </c>
      <c r="H14" s="78">
        <v>0</v>
      </c>
      <c r="I14" s="78">
        <v>0</v>
      </c>
      <c r="M14" s="146"/>
    </row>
    <row r="15" spans="1:16" ht="24" customHeight="1" x14ac:dyDescent="0.25">
      <c r="A15" s="52">
        <v>54</v>
      </c>
      <c r="B15" s="51"/>
      <c r="C15" s="53"/>
      <c r="D15" s="85" t="s">
        <v>22</v>
      </c>
      <c r="E15" s="80">
        <v>0</v>
      </c>
      <c r="F15" s="78"/>
      <c r="G15" s="78">
        <v>0</v>
      </c>
      <c r="H15" s="78">
        <v>0</v>
      </c>
      <c r="I15" s="81">
        <v>0</v>
      </c>
    </row>
    <row r="16" spans="1:16" ht="14.25" customHeight="1" x14ac:dyDescent="0.25">
      <c r="A16" s="122">
        <v>31</v>
      </c>
      <c r="B16" s="123"/>
      <c r="C16" s="124"/>
      <c r="D16" s="60" t="s">
        <v>70</v>
      </c>
      <c r="E16" s="87">
        <f>E17</f>
        <v>0</v>
      </c>
      <c r="F16" s="88">
        <f>F17</f>
        <v>0</v>
      </c>
      <c r="G16" s="88">
        <f t="shared" ref="G16:I16" si="5">G17</f>
        <v>55750</v>
      </c>
      <c r="H16" s="88">
        <f t="shared" si="5"/>
        <v>57750</v>
      </c>
      <c r="I16" s="88">
        <f t="shared" si="5"/>
        <v>70000</v>
      </c>
    </row>
    <row r="17" spans="1:16" ht="15" customHeight="1" x14ac:dyDescent="0.25">
      <c r="A17" s="137">
        <v>3</v>
      </c>
      <c r="B17" s="138"/>
      <c r="C17" s="139"/>
      <c r="D17" s="23" t="s">
        <v>9</v>
      </c>
      <c r="E17" s="80">
        <f>SUM(E18:E19)</f>
        <v>0</v>
      </c>
      <c r="F17" s="80">
        <f>SUM(F18:F19)</f>
        <v>0</v>
      </c>
      <c r="G17" s="80">
        <f t="shared" ref="G17:I17" si="6">SUM(G18:G19)</f>
        <v>55750</v>
      </c>
      <c r="H17" s="80">
        <f t="shared" si="6"/>
        <v>57750</v>
      </c>
      <c r="I17" s="80">
        <f t="shared" si="6"/>
        <v>70000</v>
      </c>
    </row>
    <row r="18" spans="1:16" x14ac:dyDescent="0.25">
      <c r="A18" s="131">
        <v>31</v>
      </c>
      <c r="B18" s="132"/>
      <c r="C18" s="133"/>
      <c r="D18" s="23" t="s">
        <v>10</v>
      </c>
      <c r="E18" s="80"/>
      <c r="F18" s="78"/>
      <c r="G18" s="78">
        <v>43000</v>
      </c>
      <c r="H18" s="78">
        <v>44000</v>
      </c>
      <c r="I18" s="78">
        <v>49200</v>
      </c>
      <c r="L18" s="146">
        <f>SUM(I11+I18+I22)</f>
        <v>289200</v>
      </c>
      <c r="M18" s="146">
        <f>SUM(I12+I19+I23+I26+I33)</f>
        <v>90800</v>
      </c>
      <c r="N18" s="146">
        <f>SUM(I13)</f>
        <v>3000</v>
      </c>
      <c r="O18" s="146">
        <f>SUM(I29+I31)</f>
        <v>7000</v>
      </c>
      <c r="P18" s="146">
        <f>SUM(L18:O18)</f>
        <v>390000</v>
      </c>
    </row>
    <row r="19" spans="1:16" x14ac:dyDescent="0.25">
      <c r="A19" s="131">
        <v>32</v>
      </c>
      <c r="B19" s="132"/>
      <c r="C19" s="133"/>
      <c r="D19" s="23" t="s">
        <v>20</v>
      </c>
      <c r="E19" s="80"/>
      <c r="F19" s="78"/>
      <c r="G19" s="78">
        <v>12750</v>
      </c>
      <c r="H19" s="78">
        <v>13750</v>
      </c>
      <c r="I19" s="78">
        <v>20800</v>
      </c>
    </row>
    <row r="20" spans="1:16" ht="25.5" x14ac:dyDescent="0.25">
      <c r="A20" s="140">
        <v>43</v>
      </c>
      <c r="B20" s="141"/>
      <c r="C20" s="142"/>
      <c r="D20" s="61" t="s">
        <v>71</v>
      </c>
      <c r="E20" s="89">
        <f>E21</f>
        <v>0</v>
      </c>
      <c r="F20" s="90">
        <f>F21</f>
        <v>0</v>
      </c>
      <c r="G20" s="90">
        <f t="shared" ref="G20:I20" si="7">G21</f>
        <v>0</v>
      </c>
      <c r="H20" s="90">
        <f t="shared" si="7"/>
        <v>0</v>
      </c>
      <c r="I20" s="90">
        <f t="shared" si="7"/>
        <v>0</v>
      </c>
    </row>
    <row r="21" spans="1:16" x14ac:dyDescent="0.25">
      <c r="A21" s="137">
        <v>3</v>
      </c>
      <c r="B21" s="138"/>
      <c r="C21" s="139"/>
      <c r="D21" s="23" t="s">
        <v>9</v>
      </c>
      <c r="E21" s="78">
        <f>SUM(E22:E23)</f>
        <v>0</v>
      </c>
      <c r="F21" s="78">
        <f>SUM(F22:F23)</f>
        <v>0</v>
      </c>
      <c r="G21" s="78">
        <f t="shared" ref="G21:I21" si="8">SUM(G22:G23)</f>
        <v>0</v>
      </c>
      <c r="H21" s="78">
        <f t="shared" si="8"/>
        <v>0</v>
      </c>
      <c r="I21" s="78">
        <f t="shared" si="8"/>
        <v>0</v>
      </c>
    </row>
    <row r="22" spans="1:16" x14ac:dyDescent="0.25">
      <c r="A22" s="131">
        <v>31</v>
      </c>
      <c r="B22" s="132"/>
      <c r="C22" s="133"/>
      <c r="D22" s="23" t="s">
        <v>10</v>
      </c>
      <c r="E22" s="80"/>
      <c r="F22" s="78"/>
      <c r="G22" s="78">
        <v>0</v>
      </c>
      <c r="H22" s="78">
        <v>0</v>
      </c>
      <c r="I22" s="81">
        <v>0</v>
      </c>
    </row>
    <row r="23" spans="1:16" x14ac:dyDescent="0.25">
      <c r="A23" s="131">
        <v>32</v>
      </c>
      <c r="B23" s="132"/>
      <c r="C23" s="133"/>
      <c r="D23" s="23" t="s">
        <v>20</v>
      </c>
      <c r="E23" s="80"/>
      <c r="F23" s="78">
        <v>0</v>
      </c>
      <c r="G23" s="78">
        <v>0</v>
      </c>
      <c r="H23" s="78">
        <v>0</v>
      </c>
      <c r="I23" s="81">
        <v>0</v>
      </c>
    </row>
    <row r="24" spans="1:16" x14ac:dyDescent="0.25">
      <c r="A24" s="134">
        <v>52</v>
      </c>
      <c r="B24" s="135"/>
      <c r="C24" s="136"/>
      <c r="D24" s="62" t="s">
        <v>72</v>
      </c>
      <c r="E24" s="91">
        <f>E25</f>
        <v>0</v>
      </c>
      <c r="F24" s="92">
        <f>F25</f>
        <v>0</v>
      </c>
      <c r="G24" s="92">
        <f t="shared" ref="G24:I25" si="9">G25</f>
        <v>27250</v>
      </c>
      <c r="H24" s="92">
        <f t="shared" si="9"/>
        <v>27250</v>
      </c>
      <c r="I24" s="92">
        <f t="shared" si="9"/>
        <v>30000</v>
      </c>
    </row>
    <row r="25" spans="1:16" x14ac:dyDescent="0.25">
      <c r="A25" s="137">
        <v>3</v>
      </c>
      <c r="B25" s="138"/>
      <c r="C25" s="139"/>
      <c r="D25" s="23" t="s">
        <v>9</v>
      </c>
      <c r="E25" s="78">
        <f>E26</f>
        <v>0</v>
      </c>
      <c r="F25" s="78">
        <f>F26</f>
        <v>0</v>
      </c>
      <c r="G25" s="78">
        <f t="shared" si="9"/>
        <v>27250</v>
      </c>
      <c r="H25" s="78">
        <f t="shared" si="9"/>
        <v>27250</v>
      </c>
      <c r="I25" s="78">
        <f t="shared" si="9"/>
        <v>30000</v>
      </c>
    </row>
    <row r="26" spans="1:16" x14ac:dyDescent="0.25">
      <c r="A26" s="131">
        <v>32</v>
      </c>
      <c r="B26" s="132"/>
      <c r="C26" s="133"/>
      <c r="D26" s="23" t="s">
        <v>20</v>
      </c>
      <c r="E26" s="80"/>
      <c r="F26" s="78"/>
      <c r="G26" s="78">
        <v>27250</v>
      </c>
      <c r="H26" s="78">
        <v>27250</v>
      </c>
      <c r="I26" s="81">
        <v>30000</v>
      </c>
    </row>
    <row r="27" spans="1:16" ht="30.75" customHeight="1" x14ac:dyDescent="0.25">
      <c r="A27" s="128" t="s">
        <v>81</v>
      </c>
      <c r="B27" s="129"/>
      <c r="C27" s="130"/>
      <c r="D27" s="24" t="s">
        <v>80</v>
      </c>
      <c r="E27" s="78">
        <f>E28+E30+E32</f>
        <v>0</v>
      </c>
      <c r="F27" s="78">
        <f t="shared" ref="F27:I27" si="10">F28+F30+F32</f>
        <v>0</v>
      </c>
      <c r="G27" s="78">
        <f t="shared" si="10"/>
        <v>5000</v>
      </c>
      <c r="H27" s="78">
        <f t="shared" si="10"/>
        <v>7000</v>
      </c>
      <c r="I27" s="78">
        <f t="shared" si="10"/>
        <v>12000</v>
      </c>
    </row>
    <row r="28" spans="1:16" ht="15" customHeight="1" x14ac:dyDescent="0.25">
      <c r="A28" s="125">
        <v>11</v>
      </c>
      <c r="B28" s="126"/>
      <c r="C28" s="127"/>
      <c r="D28" s="59" t="s">
        <v>68</v>
      </c>
      <c r="E28" s="86">
        <f>SUM(E29)</f>
        <v>0</v>
      </c>
      <c r="F28" s="86">
        <f t="shared" ref="F28:I28" si="11">SUM(F29)</f>
        <v>0</v>
      </c>
      <c r="G28" s="86">
        <f t="shared" si="11"/>
        <v>3000</v>
      </c>
      <c r="H28" s="86">
        <f t="shared" si="11"/>
        <v>3000</v>
      </c>
      <c r="I28" s="86">
        <f t="shared" si="11"/>
        <v>5000</v>
      </c>
    </row>
    <row r="29" spans="1:16" ht="35.25" customHeight="1" x14ac:dyDescent="0.25">
      <c r="A29" s="52">
        <v>42</v>
      </c>
      <c r="B29" s="51"/>
      <c r="C29" s="56"/>
      <c r="D29" s="23" t="s">
        <v>73</v>
      </c>
      <c r="E29" s="80">
        <v>0</v>
      </c>
      <c r="F29" s="78">
        <v>0</v>
      </c>
      <c r="G29" s="78">
        <v>3000</v>
      </c>
      <c r="H29" s="78">
        <v>3000</v>
      </c>
      <c r="I29" s="81">
        <v>5000</v>
      </c>
    </row>
    <row r="30" spans="1:16" ht="14.25" customHeight="1" x14ac:dyDescent="0.25">
      <c r="A30" s="122">
        <v>31</v>
      </c>
      <c r="B30" s="123"/>
      <c r="C30" s="124"/>
      <c r="D30" s="93" t="s">
        <v>70</v>
      </c>
      <c r="E30" s="87">
        <f>E31</f>
        <v>0</v>
      </c>
      <c r="F30" s="88">
        <f>F31</f>
        <v>0</v>
      </c>
      <c r="G30" s="88">
        <f t="shared" ref="G30:I32" si="12">G31</f>
        <v>0</v>
      </c>
      <c r="H30" s="88">
        <f t="shared" si="12"/>
        <v>1000</v>
      </c>
      <c r="I30" s="88">
        <f t="shared" si="12"/>
        <v>2000</v>
      </c>
    </row>
    <row r="31" spans="1:16" ht="33.75" customHeight="1" x14ac:dyDescent="0.25">
      <c r="A31" s="94">
        <v>42</v>
      </c>
      <c r="B31" s="95"/>
      <c r="C31" s="56"/>
      <c r="D31" s="96" t="s">
        <v>73</v>
      </c>
      <c r="E31" s="80"/>
      <c r="F31" s="78"/>
      <c r="G31" s="78"/>
      <c r="H31" s="78">
        <v>1000</v>
      </c>
      <c r="I31" s="81">
        <v>2000</v>
      </c>
    </row>
    <row r="32" spans="1:16" ht="14.25" customHeight="1" x14ac:dyDescent="0.25">
      <c r="A32" s="122">
        <v>52</v>
      </c>
      <c r="B32" s="123"/>
      <c r="C32" s="124"/>
      <c r="D32" s="93" t="s">
        <v>72</v>
      </c>
      <c r="E32" s="87">
        <f>E33</f>
        <v>0</v>
      </c>
      <c r="F32" s="88">
        <f>F33</f>
        <v>0</v>
      </c>
      <c r="G32" s="88">
        <f t="shared" si="12"/>
        <v>2000</v>
      </c>
      <c r="H32" s="88">
        <f t="shared" si="12"/>
        <v>3000</v>
      </c>
      <c r="I32" s="88">
        <f t="shared" si="12"/>
        <v>5000</v>
      </c>
    </row>
    <row r="33" spans="1:9" ht="33.75" customHeight="1" x14ac:dyDescent="0.25">
      <c r="A33" s="94">
        <v>32</v>
      </c>
      <c r="B33" s="95"/>
      <c r="C33" s="56"/>
      <c r="D33" s="96" t="s">
        <v>20</v>
      </c>
      <c r="E33" s="80"/>
      <c r="F33" s="78"/>
      <c r="G33" s="78">
        <v>2000</v>
      </c>
      <c r="H33" s="78">
        <v>3000</v>
      </c>
      <c r="I33" s="81">
        <v>5000</v>
      </c>
    </row>
    <row r="35" spans="1:9" x14ac:dyDescent="0.25">
      <c r="H35" t="s">
        <v>82</v>
      </c>
    </row>
    <row r="36" spans="1:9" x14ac:dyDescent="0.25">
      <c r="H36" t="s">
        <v>89</v>
      </c>
    </row>
  </sheetData>
  <mergeCells count="25">
    <mergeCell ref="A2:I2"/>
    <mergeCell ref="A4:I4"/>
    <mergeCell ref="A6:C6"/>
    <mergeCell ref="A9:C9"/>
    <mergeCell ref="A10:C10"/>
    <mergeCell ref="A7:C7"/>
    <mergeCell ref="A8:C8"/>
    <mergeCell ref="A12:C12"/>
    <mergeCell ref="A11:C11"/>
    <mergeCell ref="A19:C19"/>
    <mergeCell ref="A20:C20"/>
    <mergeCell ref="A21:C21"/>
    <mergeCell ref="A16:C16"/>
    <mergeCell ref="A17:C17"/>
    <mergeCell ref="A18:C18"/>
    <mergeCell ref="A14:C14"/>
    <mergeCell ref="A32:C32"/>
    <mergeCell ref="A28:C28"/>
    <mergeCell ref="A27:C27"/>
    <mergeCell ref="A30:C30"/>
    <mergeCell ref="A22:C22"/>
    <mergeCell ref="A23:C23"/>
    <mergeCell ref="A24:C24"/>
    <mergeCell ref="A25:C25"/>
    <mergeCell ref="A26:C26"/>
  </mergeCells>
  <pageMargins left="0.7" right="0.7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 EK</vt:lpstr>
      <vt:lpstr>Račun prihoda i rashod IF</vt:lpstr>
      <vt:lpstr>Rashodi prema funkcijskoj kl</vt:lpstr>
      <vt:lpstr>Račun financiranja EK</vt:lpstr>
      <vt:lpstr>Račun financiranja IF</vt:lpstr>
      <vt:lpstr>POSEBNI DIO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Administrator</cp:lastModifiedBy>
  <cp:lastPrinted>2024-11-29T12:17:40Z</cp:lastPrinted>
  <dcterms:created xsi:type="dcterms:W3CDTF">2022-08-12T12:51:27Z</dcterms:created>
  <dcterms:modified xsi:type="dcterms:W3CDTF">2024-11-29T12:29:52Z</dcterms:modified>
</cp:coreProperties>
</file>